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drawings/drawing15.xml" ContentType="application/vnd.openxmlformats-officedocument.drawing+xml"/>
  <Override PartName="/xl/charts/chart20.xml" ContentType="application/vnd.openxmlformats-officedocument.drawingml.chart+xml"/>
  <Override PartName="/xl/drawings/drawing16.xml" ContentType="application/vnd.openxmlformats-officedocument.drawing+xml"/>
  <Override PartName="/xl/charts/chart21.xml" ContentType="application/vnd.openxmlformats-officedocument.drawingml.chart+xml"/>
  <Override PartName="/xl/drawings/drawing17.xml" ContentType="application/vnd.openxmlformats-officedocument.drawing+xml"/>
  <Override PartName="/xl/charts/chart22.xml" ContentType="application/vnd.openxmlformats-officedocument.drawingml.chart+xml"/>
  <Override PartName="/xl/drawings/drawing18.xml" ContentType="application/vnd.openxmlformats-officedocument.drawing+xml"/>
  <Override PartName="/xl/charts/chart23.xml" ContentType="application/vnd.openxmlformats-officedocument.drawingml.chart+xml"/>
  <Override PartName="/xl/drawings/drawing19.xml" ContentType="application/vnd.openxmlformats-officedocument.drawing+xml"/>
  <Override PartName="/xl/charts/chart24.xml" ContentType="application/vnd.openxmlformats-officedocument.drawingml.chart+xml"/>
  <Override PartName="/xl/drawings/drawing20.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24.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5.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drawings/drawing26.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27.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28.xml" ContentType="application/vnd.openxmlformats-officedocument.drawing+xml"/>
  <Override PartName="/xl/charts/chart69.xml" ContentType="application/vnd.openxmlformats-officedocument.drawingml.chart+xml"/>
  <Override PartName="/xl/drawings/drawing29.xml" ContentType="application/vnd.openxmlformats-officedocument.drawing+xml"/>
  <Override PartName="/xl/charts/chart70.xml" ContentType="application/vnd.openxmlformats-officedocument.drawingml.chart+xml"/>
  <Override PartName="/xl/drawings/drawing30.xml" ContentType="application/vnd.openxmlformats-officedocument.drawing+xml"/>
  <Override PartName="/xl/charts/chart71.xml" ContentType="application/vnd.openxmlformats-officedocument.drawingml.chart+xml"/>
  <Override PartName="/xl/drawings/drawing31.xml" ContentType="application/vnd.openxmlformats-officedocument.drawing+xml"/>
  <Override PartName="/xl/charts/chart7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Mikee\SAFMC\ABC Workgroup\"/>
    </mc:Choice>
  </mc:AlternateContent>
  <xr:revisionPtr revIDLastSave="0" documentId="13_ncr:1_{789FA28A-C4B0-494C-B9F9-EF8381F6FA51}" xr6:coauthVersionLast="36" xr6:coauthVersionMax="36" xr10:uidLastSave="{00000000-0000-0000-0000-000000000000}"/>
  <bookViews>
    <workbookView xWindow="0" yWindow="0" windowWidth="23040" windowHeight="9645" xr2:uid="{00000000-000D-0000-FFFF-FFFF00000000}"/>
  </bookViews>
  <sheets>
    <sheet name="A Spadefish" sheetId="2" r:id="rId1"/>
    <sheet name="Bar Jack" sheetId="69" r:id="rId2"/>
    <sheet name="Black Grouper" sheetId="61" r:id="rId3"/>
    <sheet name="Black Sea Bass" sheetId="62" r:id="rId4"/>
    <sheet name="Blueline Tilefish" sheetId="76" r:id="rId5"/>
    <sheet name="Gag" sheetId="64" r:id="rId6"/>
    <sheet name="Golden Tilefish" sheetId="66" r:id="rId7"/>
    <sheet name="Gray Triggerfish" sheetId="9" r:id="rId8"/>
    <sheet name="Greater Amberjack" sheetId="57" r:id="rId9"/>
    <sheet name="FLK-EFL Hogfish" sheetId="78" r:id="rId10"/>
    <sheet name="GA-NC Hogfish" sheetId="79" r:id="rId11"/>
    <sheet name="Mutton Snapper" sheetId="60" r:id="rId12"/>
    <sheet name="Red Grouper" sheetId="27" r:id="rId13"/>
    <sheet name="Red Porgy" sheetId="26" r:id="rId14"/>
    <sheet name="Red Snapper" sheetId="65" r:id="rId15"/>
    <sheet name="Scamp" sheetId="17" r:id="rId16"/>
    <sheet name="Snowy Gropuper" sheetId="63" r:id="rId17"/>
    <sheet name="Vermilion Snapper" sheetId="29" r:id="rId18"/>
    <sheet name="Yellowtail Snapper" sheetId="59" r:id="rId19"/>
    <sheet name="Deepwater Complex" sheetId="51" r:id="rId20"/>
    <sheet name="Jacks Complex" sheetId="52" r:id="rId21"/>
    <sheet name="Snappers Complex" sheetId="53" r:id="rId22"/>
    <sheet name="Grunts Complex" sheetId="54" r:id="rId23"/>
    <sheet name="Shallow-Water Complex" sheetId="55" r:id="rId24"/>
    <sheet name="Porgy Complex" sheetId="56" r:id="rId25"/>
    <sheet name="Dolphin" sheetId="81" r:id="rId26"/>
    <sheet name="Wahoo" sheetId="82" r:id="rId27"/>
    <sheet name="King Mack" sheetId="83" r:id="rId28"/>
    <sheet name="Sp Mack" sheetId="84" r:id="rId29"/>
    <sheet name="Atl Cobia" sheetId="88" r:id="rId30"/>
    <sheet name="FLE Cobia" sheetId="89" r:id="rId3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 i="88" l="1"/>
  <c r="E5" i="88"/>
  <c r="E6" i="88"/>
  <c r="E7" i="88"/>
  <c r="E8" i="88"/>
  <c r="E9" i="88"/>
  <c r="E10" i="88"/>
  <c r="E11" i="88"/>
  <c r="E12" i="88"/>
  <c r="E13" i="88"/>
  <c r="E14" i="88"/>
  <c r="E15" i="88"/>
  <c r="E16" i="88"/>
  <c r="E17" i="88"/>
  <c r="E18" i="88"/>
  <c r="E19" i="88"/>
  <c r="E20" i="88"/>
  <c r="E21" i="88"/>
  <c r="E22" i="88"/>
  <c r="E23" i="88"/>
  <c r="E24" i="88"/>
  <c r="E25" i="88"/>
  <c r="E26" i="88"/>
  <c r="E27" i="88"/>
  <c r="E28" i="88"/>
  <c r="E29" i="88"/>
  <c r="E30" i="88"/>
  <c r="E31" i="88"/>
  <c r="E32" i="88"/>
  <c r="E33" i="88"/>
  <c r="E34" i="88"/>
  <c r="E3" i="88"/>
  <c r="B33" i="88"/>
  <c r="B34" i="88"/>
  <c r="B33" i="89"/>
  <c r="B34" i="89"/>
  <c r="E4" i="89"/>
  <c r="E5" i="89"/>
  <c r="E6" i="89"/>
  <c r="E7" i="89"/>
  <c r="E8" i="89"/>
  <c r="E9" i="89"/>
  <c r="E10" i="89"/>
  <c r="E11" i="89"/>
  <c r="E12" i="89"/>
  <c r="E13" i="89"/>
  <c r="E14" i="89"/>
  <c r="E15" i="89"/>
  <c r="E16" i="89"/>
  <c r="E17" i="89"/>
  <c r="E18" i="89"/>
  <c r="E19" i="89"/>
  <c r="E20" i="89"/>
  <c r="E21" i="89"/>
  <c r="E22" i="89"/>
  <c r="E23" i="89"/>
  <c r="E24" i="89"/>
  <c r="E25" i="89"/>
  <c r="E26" i="89"/>
  <c r="E27" i="89"/>
  <c r="E28" i="89"/>
  <c r="E29" i="89"/>
  <c r="E30" i="89"/>
  <c r="E31" i="89"/>
  <c r="E32" i="89"/>
  <c r="E33" i="89"/>
  <c r="E34" i="89"/>
  <c r="E3" i="89"/>
  <c r="E4" i="84"/>
  <c r="E5" i="84"/>
  <c r="E6" i="84"/>
  <c r="E7" i="84"/>
  <c r="E8" i="84"/>
  <c r="E9" i="84"/>
  <c r="E10" i="84"/>
  <c r="E11" i="84"/>
  <c r="E12" i="84"/>
  <c r="E13" i="84"/>
  <c r="E14" i="84"/>
  <c r="E15" i="84"/>
  <c r="E16" i="84"/>
  <c r="E17" i="84"/>
  <c r="E18" i="84"/>
  <c r="E19" i="84"/>
  <c r="E20" i="84"/>
  <c r="E21" i="84"/>
  <c r="E22" i="84"/>
  <c r="E23" i="84"/>
  <c r="E24" i="84"/>
  <c r="E25" i="84"/>
  <c r="E26" i="84"/>
  <c r="E27" i="84"/>
  <c r="E28" i="84"/>
  <c r="E29" i="84"/>
  <c r="E30" i="84"/>
  <c r="E31" i="84"/>
  <c r="E32" i="84"/>
  <c r="E33" i="84"/>
  <c r="E34" i="84"/>
  <c r="E3" i="84"/>
  <c r="B4" i="84"/>
  <c r="B5" i="84"/>
  <c r="B6" i="84"/>
  <c r="B7" i="84"/>
  <c r="B8" i="84"/>
  <c r="B9" i="84"/>
  <c r="B10" i="84"/>
  <c r="B11" i="84"/>
  <c r="B12" i="84"/>
  <c r="B13" i="84"/>
  <c r="B14" i="84"/>
  <c r="B15" i="84"/>
  <c r="B16" i="84"/>
  <c r="B17" i="84"/>
  <c r="B18" i="84"/>
  <c r="B19" i="84"/>
  <c r="B20" i="84"/>
  <c r="B21" i="84"/>
  <c r="B22" i="84"/>
  <c r="B23" i="84"/>
  <c r="B24" i="84"/>
  <c r="B25" i="84"/>
  <c r="B26" i="84"/>
  <c r="B27" i="84"/>
  <c r="B28" i="84"/>
  <c r="B29" i="84"/>
  <c r="B30" i="84"/>
  <c r="B31" i="84"/>
  <c r="B32" i="84"/>
  <c r="B33" i="84"/>
  <c r="B34" i="84"/>
  <c r="B3" i="84"/>
  <c r="B4" i="83" l="1"/>
  <c r="B5" i="83"/>
  <c r="B6" i="83"/>
  <c r="B7" i="83"/>
  <c r="B8" i="83"/>
  <c r="B9" i="83"/>
  <c r="B10" i="83"/>
  <c r="B11" i="83"/>
  <c r="B12" i="83"/>
  <c r="B13" i="83"/>
  <c r="B14" i="83"/>
  <c r="B15" i="83"/>
  <c r="B16" i="83"/>
  <c r="B17" i="83"/>
  <c r="B18" i="83"/>
  <c r="B19" i="83"/>
  <c r="B20" i="83"/>
  <c r="B21" i="83"/>
  <c r="B22" i="83"/>
  <c r="B23" i="83"/>
  <c r="B24" i="83"/>
  <c r="B25" i="83"/>
  <c r="B26" i="83"/>
  <c r="B27" i="83"/>
  <c r="B28" i="83"/>
  <c r="B29" i="83"/>
  <c r="B30" i="83"/>
  <c r="B31" i="83"/>
  <c r="B32" i="83"/>
  <c r="B33" i="83"/>
  <c r="B34" i="83"/>
  <c r="B3" i="83"/>
  <c r="E4" i="83"/>
  <c r="E5" i="83"/>
  <c r="E6" i="83"/>
  <c r="E7" i="83"/>
  <c r="E8" i="83"/>
  <c r="E9" i="83"/>
  <c r="E10" i="83"/>
  <c r="E11" i="83"/>
  <c r="E12" i="83"/>
  <c r="E13" i="83"/>
  <c r="E14" i="83"/>
  <c r="E15" i="83"/>
  <c r="E16" i="83"/>
  <c r="E17" i="83"/>
  <c r="E18" i="83"/>
  <c r="E19" i="83"/>
  <c r="E20" i="83"/>
  <c r="E21" i="83"/>
  <c r="E22" i="83"/>
  <c r="E23" i="83"/>
  <c r="E24" i="83"/>
  <c r="E25" i="83"/>
  <c r="E26" i="83"/>
  <c r="E27" i="83"/>
  <c r="E28" i="83"/>
  <c r="E29" i="83"/>
  <c r="E30" i="83"/>
  <c r="E31" i="83"/>
  <c r="E32" i="83"/>
  <c r="E33" i="83"/>
  <c r="E34" i="83"/>
  <c r="E3" i="83"/>
  <c r="F77" i="82" l="1"/>
  <c r="D77" i="82"/>
  <c r="F76" i="82"/>
  <c r="D76" i="82"/>
  <c r="E75" i="82"/>
  <c r="B75" i="82"/>
  <c r="E74" i="82"/>
  <c r="B74" i="82"/>
  <c r="E73" i="82"/>
  <c r="B73" i="82"/>
  <c r="E72" i="82"/>
  <c r="B72" i="82"/>
  <c r="E71" i="82"/>
  <c r="B71" i="82"/>
  <c r="E70" i="82"/>
  <c r="B70" i="82"/>
  <c r="E69" i="82"/>
  <c r="B69" i="82"/>
  <c r="E68" i="82"/>
  <c r="B68" i="82"/>
  <c r="E67" i="82"/>
  <c r="B67" i="82"/>
  <c r="E66" i="82"/>
  <c r="B66" i="82"/>
  <c r="E65" i="82"/>
  <c r="B65" i="82"/>
  <c r="E64" i="82"/>
  <c r="B64" i="82"/>
  <c r="E63" i="82"/>
  <c r="B63" i="82"/>
  <c r="E62" i="82"/>
  <c r="B62" i="82"/>
  <c r="E61" i="82"/>
  <c r="B61" i="82"/>
  <c r="E60" i="82"/>
  <c r="B60" i="82"/>
  <c r="E59" i="82"/>
  <c r="B59" i="82"/>
  <c r="E58" i="82"/>
  <c r="B58" i="82"/>
  <c r="E57" i="82"/>
  <c r="B57" i="82"/>
  <c r="E56" i="82"/>
  <c r="B56" i="82"/>
  <c r="E55" i="82"/>
  <c r="B55" i="82"/>
  <c r="E54" i="82"/>
  <c r="B54" i="82"/>
  <c r="E53" i="82"/>
  <c r="B53" i="82"/>
  <c r="E52" i="82"/>
  <c r="B52" i="82"/>
  <c r="E51" i="82"/>
  <c r="B51" i="82"/>
  <c r="E50" i="82"/>
  <c r="B50" i="82"/>
  <c r="E49" i="82"/>
  <c r="B49" i="82"/>
  <c r="E48" i="82"/>
  <c r="B48" i="82"/>
  <c r="E47" i="82"/>
  <c r="B47" i="82"/>
  <c r="E46" i="82"/>
  <c r="B46" i="82"/>
  <c r="E45" i="82"/>
  <c r="B45" i="82"/>
  <c r="E44" i="82"/>
  <c r="E76" i="82" s="1"/>
  <c r="B44" i="82"/>
  <c r="E77" i="82" l="1"/>
  <c r="F78" i="81"/>
  <c r="D78" i="81"/>
  <c r="F77" i="81"/>
  <c r="D77" i="81"/>
  <c r="E76" i="81"/>
  <c r="B76" i="81"/>
  <c r="E75" i="81"/>
  <c r="B75" i="81"/>
  <c r="E74" i="81"/>
  <c r="B74" i="81"/>
  <c r="E73" i="81"/>
  <c r="B73" i="81"/>
  <c r="E72" i="81"/>
  <c r="B72" i="81"/>
  <c r="E71" i="81"/>
  <c r="B71" i="81"/>
  <c r="E70" i="81"/>
  <c r="B70" i="81"/>
  <c r="E69" i="81"/>
  <c r="B69" i="81"/>
  <c r="E68" i="81"/>
  <c r="B68" i="81"/>
  <c r="E67" i="81"/>
  <c r="B67" i="81"/>
  <c r="E66" i="81"/>
  <c r="B66" i="81"/>
  <c r="E65" i="81"/>
  <c r="B65" i="81"/>
  <c r="E64" i="81"/>
  <c r="B64" i="81"/>
  <c r="E63" i="81"/>
  <c r="B63" i="81"/>
  <c r="E62" i="81"/>
  <c r="B62" i="81"/>
  <c r="E61" i="81"/>
  <c r="B61" i="81"/>
  <c r="E60" i="81"/>
  <c r="B60" i="81"/>
  <c r="E59" i="81"/>
  <c r="B59" i="81"/>
  <c r="E58" i="81"/>
  <c r="B58" i="81"/>
  <c r="E57" i="81"/>
  <c r="B57" i="81"/>
  <c r="E56" i="81"/>
  <c r="B56" i="81"/>
  <c r="E55" i="81"/>
  <c r="B55" i="81"/>
  <c r="E54" i="81"/>
  <c r="B54" i="81"/>
  <c r="E53" i="81"/>
  <c r="B53" i="81"/>
  <c r="E52" i="81"/>
  <c r="B52" i="81"/>
  <c r="E51" i="81"/>
  <c r="B51" i="81"/>
  <c r="E50" i="81"/>
  <c r="B50" i="81"/>
  <c r="E49" i="81"/>
  <c r="B49" i="81"/>
  <c r="E48" i="81"/>
  <c r="B48" i="81"/>
  <c r="E47" i="81"/>
  <c r="B47" i="81"/>
  <c r="E46" i="81"/>
  <c r="B46" i="81"/>
  <c r="E45" i="81"/>
  <c r="B45" i="81"/>
  <c r="E78" i="81" l="1"/>
  <c r="E77" i="81"/>
  <c r="E35" i="57" l="1"/>
  <c r="AO37" i="56" l="1"/>
  <c r="AN37" i="56"/>
  <c r="AM37" i="56"/>
  <c r="AL37" i="56"/>
  <c r="AK37" i="56"/>
  <c r="AO36" i="56"/>
  <c r="AN36" i="56"/>
  <c r="AM36" i="56"/>
  <c r="AL36" i="56"/>
  <c r="AK36" i="56"/>
  <c r="Y37" i="56"/>
  <c r="X37" i="56"/>
  <c r="W37" i="56"/>
  <c r="V37" i="56"/>
  <c r="U37" i="56"/>
  <c r="Y36" i="56"/>
  <c r="X36" i="56"/>
  <c r="W36" i="56"/>
  <c r="V36" i="56"/>
  <c r="U36" i="56"/>
  <c r="AT37" i="55"/>
  <c r="AS37" i="55"/>
  <c r="AR37" i="55"/>
  <c r="AQ37" i="55"/>
  <c r="AP37" i="55"/>
  <c r="AO37" i="55"/>
  <c r="AT36" i="55"/>
  <c r="AS36" i="55"/>
  <c r="AR36" i="55"/>
  <c r="AQ36" i="55"/>
  <c r="AP36" i="55"/>
  <c r="AO36" i="55"/>
  <c r="AB37" i="55"/>
  <c r="AA37" i="55"/>
  <c r="Z37" i="55"/>
  <c r="Y37" i="55"/>
  <c r="X37" i="55"/>
  <c r="W37" i="55"/>
  <c r="AB36" i="55"/>
  <c r="AA36" i="55"/>
  <c r="Z36" i="55"/>
  <c r="Y36" i="55"/>
  <c r="X36" i="55"/>
  <c r="W36" i="55"/>
  <c r="AJ37" i="54"/>
  <c r="AI37" i="54"/>
  <c r="AH37" i="54"/>
  <c r="AG37" i="54"/>
  <c r="AJ36" i="54"/>
  <c r="AI36" i="54"/>
  <c r="AH36" i="54"/>
  <c r="AG36" i="54"/>
  <c r="V37" i="54"/>
  <c r="U37" i="54"/>
  <c r="T37" i="54"/>
  <c r="S37" i="54"/>
  <c r="V36" i="54"/>
  <c r="U36" i="54"/>
  <c r="T36" i="54"/>
  <c r="S36" i="54"/>
  <c r="AE37" i="53"/>
  <c r="AD37" i="53"/>
  <c r="AC37" i="53"/>
  <c r="AE36" i="53"/>
  <c r="AD36" i="53"/>
  <c r="AC36" i="53"/>
  <c r="S37" i="53"/>
  <c r="R37" i="53"/>
  <c r="Q37" i="53"/>
  <c r="S36" i="53"/>
  <c r="R36" i="53"/>
  <c r="Q36" i="53"/>
  <c r="F37" i="82"/>
  <c r="D37" i="82"/>
  <c r="F36" i="82"/>
  <c r="D36" i="82"/>
  <c r="F37" i="81"/>
  <c r="D37" i="81"/>
  <c r="F36" i="81"/>
  <c r="D36" i="81"/>
  <c r="G37" i="17"/>
  <c r="E37" i="17"/>
  <c r="G36" i="17"/>
  <c r="E36" i="17"/>
  <c r="O34" i="56" l="1"/>
  <c r="N34" i="56"/>
  <c r="M34" i="56"/>
  <c r="L34" i="56"/>
  <c r="K34" i="56"/>
  <c r="O33" i="56"/>
  <c r="N33" i="56"/>
  <c r="M33" i="56"/>
  <c r="L33" i="56"/>
  <c r="K33" i="56"/>
  <c r="O32" i="56"/>
  <c r="N32" i="56"/>
  <c r="M32" i="56"/>
  <c r="L32" i="56"/>
  <c r="K32" i="56"/>
  <c r="O31" i="56"/>
  <c r="N31" i="56"/>
  <c r="M31" i="56"/>
  <c r="L31" i="56"/>
  <c r="K31" i="56"/>
  <c r="O30" i="56"/>
  <c r="N30" i="56"/>
  <c r="M30" i="56"/>
  <c r="L30" i="56"/>
  <c r="K30" i="56"/>
  <c r="O29" i="56"/>
  <c r="N29" i="56"/>
  <c r="M29" i="56"/>
  <c r="L29" i="56"/>
  <c r="K29" i="56"/>
  <c r="O28" i="56"/>
  <c r="N28" i="56"/>
  <c r="M28" i="56"/>
  <c r="L28" i="56"/>
  <c r="K28" i="56"/>
  <c r="O27" i="56"/>
  <c r="N27" i="56"/>
  <c r="M27" i="56"/>
  <c r="L27" i="56"/>
  <c r="K27" i="56"/>
  <c r="O26" i="56"/>
  <c r="N26" i="56"/>
  <c r="M26" i="56"/>
  <c r="L26" i="56"/>
  <c r="K26" i="56"/>
  <c r="O25" i="56"/>
  <c r="N25" i="56"/>
  <c r="M25" i="56"/>
  <c r="L25" i="56"/>
  <c r="K25" i="56"/>
  <c r="O24" i="56"/>
  <c r="N24" i="56"/>
  <c r="M24" i="56"/>
  <c r="L24" i="56"/>
  <c r="K24" i="56"/>
  <c r="O23" i="56"/>
  <c r="N23" i="56"/>
  <c r="M23" i="56"/>
  <c r="L23" i="56"/>
  <c r="K23" i="56"/>
  <c r="O22" i="56"/>
  <c r="N22" i="56"/>
  <c r="M22" i="56"/>
  <c r="L22" i="56"/>
  <c r="K22" i="56"/>
  <c r="O21" i="56"/>
  <c r="N21" i="56"/>
  <c r="M21" i="56"/>
  <c r="L21" i="56"/>
  <c r="K21" i="56"/>
  <c r="O20" i="56"/>
  <c r="N20" i="56"/>
  <c r="M20" i="56"/>
  <c r="L20" i="56"/>
  <c r="K20" i="56"/>
  <c r="O19" i="56"/>
  <c r="N19" i="56"/>
  <c r="M19" i="56"/>
  <c r="L19" i="56"/>
  <c r="K19" i="56"/>
  <c r="O18" i="56"/>
  <c r="N18" i="56"/>
  <c r="M18" i="56"/>
  <c r="L18" i="56"/>
  <c r="K18" i="56"/>
  <c r="O17" i="56"/>
  <c r="N17" i="56"/>
  <c r="M17" i="56"/>
  <c r="L17" i="56"/>
  <c r="K17" i="56"/>
  <c r="O16" i="56"/>
  <c r="N16" i="56"/>
  <c r="M16" i="56"/>
  <c r="L16" i="56"/>
  <c r="K16" i="56"/>
  <c r="O15" i="56"/>
  <c r="N15" i="56"/>
  <c r="M15" i="56"/>
  <c r="L15" i="56"/>
  <c r="K15" i="56"/>
  <c r="O14" i="56"/>
  <c r="N14" i="56"/>
  <c r="M14" i="56"/>
  <c r="L14" i="56"/>
  <c r="K14" i="56"/>
  <c r="O13" i="56"/>
  <c r="N13" i="56"/>
  <c r="M13" i="56"/>
  <c r="L13" i="56"/>
  <c r="K13" i="56"/>
  <c r="O12" i="56"/>
  <c r="N12" i="56"/>
  <c r="M12" i="56"/>
  <c r="L12" i="56"/>
  <c r="K12" i="56"/>
  <c r="O11" i="56"/>
  <c r="N11" i="56"/>
  <c r="M11" i="56"/>
  <c r="L11" i="56"/>
  <c r="K11" i="56"/>
  <c r="O10" i="56"/>
  <c r="N10" i="56"/>
  <c r="M10" i="56"/>
  <c r="L10" i="56"/>
  <c r="K10" i="56"/>
  <c r="O9" i="56"/>
  <c r="N9" i="56"/>
  <c r="M9" i="56"/>
  <c r="L9" i="56"/>
  <c r="K9" i="56"/>
  <c r="O8" i="56"/>
  <c r="N8" i="56"/>
  <c r="M8" i="56"/>
  <c r="L8" i="56"/>
  <c r="K8" i="56"/>
  <c r="O7" i="56"/>
  <c r="N7" i="56"/>
  <c r="M7" i="56"/>
  <c r="L7" i="56"/>
  <c r="K7" i="56"/>
  <c r="O6" i="56"/>
  <c r="N6" i="56"/>
  <c r="M6" i="56"/>
  <c r="L6" i="56"/>
  <c r="K6" i="56"/>
  <c r="O5" i="56"/>
  <c r="N5" i="56"/>
  <c r="M5" i="56"/>
  <c r="L5" i="56"/>
  <c r="K5" i="56"/>
  <c r="O4" i="56"/>
  <c r="N4" i="56"/>
  <c r="M4" i="56"/>
  <c r="L4" i="56"/>
  <c r="K4" i="56"/>
  <c r="O3" i="56"/>
  <c r="N3" i="56"/>
  <c r="M3" i="56"/>
  <c r="L3" i="56"/>
  <c r="K3" i="56"/>
  <c r="B3" i="56"/>
  <c r="K35" i="56" l="1"/>
  <c r="N35" i="56"/>
  <c r="L35" i="56"/>
  <c r="M35" i="56"/>
  <c r="O35" i="56"/>
  <c r="K36" i="56"/>
  <c r="L36" i="56"/>
  <c r="M36" i="56"/>
  <c r="O36" i="56"/>
  <c r="N36" i="56"/>
  <c r="P4" i="56" l="1"/>
  <c r="P6" i="56"/>
  <c r="P14" i="56"/>
  <c r="P22" i="56"/>
  <c r="P32" i="56"/>
  <c r="P34" i="56"/>
  <c r="P11" i="56"/>
  <c r="P19" i="56"/>
  <c r="P27" i="56"/>
  <c r="P3" i="56"/>
  <c r="P16" i="56"/>
  <c r="P24" i="56"/>
  <c r="P30" i="56"/>
  <c r="P8" i="56"/>
  <c r="P5" i="56"/>
  <c r="P13" i="56"/>
  <c r="P21" i="56"/>
  <c r="P29" i="56"/>
  <c r="P10" i="56"/>
  <c r="P18" i="56"/>
  <c r="P26" i="56"/>
  <c r="P7" i="56"/>
  <c r="P15" i="56"/>
  <c r="P23" i="56"/>
  <c r="P33" i="56"/>
  <c r="P12" i="56"/>
  <c r="P20" i="56"/>
  <c r="P28" i="56"/>
  <c r="P9" i="56"/>
  <c r="P17" i="56"/>
  <c r="P25" i="56"/>
  <c r="P31" i="56"/>
  <c r="Q35" i="55"/>
  <c r="P35" i="55"/>
  <c r="O35" i="55"/>
  <c r="N35" i="55"/>
  <c r="M35" i="55"/>
  <c r="L35" i="55"/>
  <c r="Q34" i="55"/>
  <c r="P34" i="55"/>
  <c r="O34" i="55"/>
  <c r="N34" i="55"/>
  <c r="M34" i="55"/>
  <c r="L34" i="55"/>
  <c r="Q33" i="55"/>
  <c r="P33" i="55"/>
  <c r="O33" i="55"/>
  <c r="N33" i="55"/>
  <c r="M33" i="55"/>
  <c r="L33" i="55"/>
  <c r="Q32" i="55"/>
  <c r="P32" i="55"/>
  <c r="O32" i="55"/>
  <c r="N32" i="55"/>
  <c r="M32" i="55"/>
  <c r="L32" i="55"/>
  <c r="Q31" i="55"/>
  <c r="P31" i="55"/>
  <c r="O31" i="55"/>
  <c r="N31" i="55"/>
  <c r="M31" i="55"/>
  <c r="L31" i="55"/>
  <c r="Q30" i="55"/>
  <c r="P30" i="55"/>
  <c r="O30" i="55"/>
  <c r="N30" i="55"/>
  <c r="M30" i="55"/>
  <c r="L30" i="55"/>
  <c r="Q29" i="55"/>
  <c r="P29" i="55"/>
  <c r="O29" i="55"/>
  <c r="N29" i="55"/>
  <c r="M29" i="55"/>
  <c r="L29" i="55"/>
  <c r="Q28" i="55"/>
  <c r="P28" i="55"/>
  <c r="O28" i="55"/>
  <c r="N28" i="55"/>
  <c r="M28" i="55"/>
  <c r="L28" i="55"/>
  <c r="Q27" i="55"/>
  <c r="P27" i="55"/>
  <c r="O27" i="55"/>
  <c r="N27" i="55"/>
  <c r="M27" i="55"/>
  <c r="L27" i="55"/>
  <c r="Q26" i="55"/>
  <c r="P26" i="55"/>
  <c r="O26" i="55"/>
  <c r="N26" i="55"/>
  <c r="M26" i="55"/>
  <c r="L26" i="55"/>
  <c r="Q25" i="55"/>
  <c r="P25" i="55"/>
  <c r="O25" i="55"/>
  <c r="N25" i="55"/>
  <c r="M25" i="55"/>
  <c r="L25" i="55"/>
  <c r="Q24" i="55"/>
  <c r="P24" i="55"/>
  <c r="O24" i="55"/>
  <c r="N24" i="55"/>
  <c r="M24" i="55"/>
  <c r="L24" i="55"/>
  <c r="Q23" i="55"/>
  <c r="P23" i="55"/>
  <c r="O23" i="55"/>
  <c r="N23" i="55"/>
  <c r="M23" i="55"/>
  <c r="L23" i="55"/>
  <c r="Q22" i="55"/>
  <c r="P22" i="55"/>
  <c r="O22" i="55"/>
  <c r="N22" i="55"/>
  <c r="M22" i="55"/>
  <c r="L22" i="55"/>
  <c r="Q21" i="55"/>
  <c r="P21" i="55"/>
  <c r="O21" i="55"/>
  <c r="N21" i="55"/>
  <c r="M21" i="55"/>
  <c r="L21" i="55"/>
  <c r="Q20" i="55"/>
  <c r="P20" i="55"/>
  <c r="O20" i="55"/>
  <c r="N20" i="55"/>
  <c r="M20" i="55"/>
  <c r="L20" i="55"/>
  <c r="Q19" i="55"/>
  <c r="P19" i="55"/>
  <c r="O19" i="55"/>
  <c r="N19" i="55"/>
  <c r="M19" i="55"/>
  <c r="L19" i="55"/>
  <c r="Q18" i="55"/>
  <c r="P18" i="55"/>
  <c r="O18" i="55"/>
  <c r="N18" i="55"/>
  <c r="M18" i="55"/>
  <c r="L18" i="55"/>
  <c r="Q17" i="55"/>
  <c r="P17" i="55"/>
  <c r="O17" i="55"/>
  <c r="N17" i="55"/>
  <c r="M17" i="55"/>
  <c r="L17" i="55"/>
  <c r="Q16" i="55"/>
  <c r="P16" i="55"/>
  <c r="O16" i="55"/>
  <c r="N16" i="55"/>
  <c r="M16" i="55"/>
  <c r="L16" i="55"/>
  <c r="Q15" i="55"/>
  <c r="P15" i="55"/>
  <c r="O15" i="55"/>
  <c r="N15" i="55"/>
  <c r="M15" i="55"/>
  <c r="L15" i="55"/>
  <c r="Q14" i="55"/>
  <c r="P14" i="55"/>
  <c r="O14" i="55"/>
  <c r="N14" i="55"/>
  <c r="M14" i="55"/>
  <c r="L14" i="55"/>
  <c r="Q13" i="55"/>
  <c r="P13" i="55"/>
  <c r="O13" i="55"/>
  <c r="N13" i="55"/>
  <c r="M13" i="55"/>
  <c r="L13" i="55"/>
  <c r="Q12" i="55"/>
  <c r="P12" i="55"/>
  <c r="O12" i="55"/>
  <c r="N12" i="55"/>
  <c r="M12" i="55"/>
  <c r="L12" i="55"/>
  <c r="Q11" i="55"/>
  <c r="P11" i="55"/>
  <c r="O11" i="55"/>
  <c r="N11" i="55"/>
  <c r="M11" i="55"/>
  <c r="L11" i="55"/>
  <c r="Q10" i="55"/>
  <c r="P10" i="55"/>
  <c r="O10" i="55"/>
  <c r="N10" i="55"/>
  <c r="M10" i="55"/>
  <c r="L10" i="55"/>
  <c r="Q9" i="55"/>
  <c r="P9" i="55"/>
  <c r="O9" i="55"/>
  <c r="N9" i="55"/>
  <c r="M9" i="55"/>
  <c r="L9" i="55"/>
  <c r="Q8" i="55"/>
  <c r="P8" i="55"/>
  <c r="O8" i="55"/>
  <c r="N8" i="55"/>
  <c r="M8" i="55"/>
  <c r="L8" i="55"/>
  <c r="Q7" i="55"/>
  <c r="P7" i="55"/>
  <c r="O7" i="55"/>
  <c r="N7" i="55"/>
  <c r="M7" i="55"/>
  <c r="L7" i="55"/>
  <c r="Q6" i="55"/>
  <c r="P6" i="55"/>
  <c r="O6" i="55"/>
  <c r="N6" i="55"/>
  <c r="M6" i="55"/>
  <c r="L6" i="55"/>
  <c r="Q5" i="55"/>
  <c r="P5" i="55"/>
  <c r="O5" i="55"/>
  <c r="N5" i="55"/>
  <c r="M5" i="55"/>
  <c r="L5" i="55"/>
  <c r="Q4" i="55"/>
  <c r="P4" i="55"/>
  <c r="O4" i="55"/>
  <c r="N4" i="55"/>
  <c r="M4" i="55"/>
  <c r="L4" i="55"/>
  <c r="B4" i="55"/>
  <c r="C4" i="55"/>
  <c r="D4" i="55"/>
  <c r="E4" i="55"/>
  <c r="F4" i="55"/>
  <c r="G4" i="55"/>
  <c r="B5" i="55"/>
  <c r="C5" i="55"/>
  <c r="D5" i="55"/>
  <c r="E5" i="55"/>
  <c r="F5" i="55"/>
  <c r="G5" i="55"/>
  <c r="B6" i="55"/>
  <c r="C6" i="55"/>
  <c r="D6" i="55"/>
  <c r="E6" i="55"/>
  <c r="F6" i="55"/>
  <c r="G6" i="55"/>
  <c r="B7" i="55"/>
  <c r="C7" i="55"/>
  <c r="D7" i="55"/>
  <c r="E7" i="55"/>
  <c r="F7" i="55"/>
  <c r="G7" i="55"/>
  <c r="B8" i="55"/>
  <c r="C8" i="55"/>
  <c r="D8" i="55"/>
  <c r="E8" i="55"/>
  <c r="F8" i="55"/>
  <c r="G8" i="55"/>
  <c r="B9" i="55"/>
  <c r="C9" i="55"/>
  <c r="D9" i="55"/>
  <c r="E9" i="55"/>
  <c r="F9" i="55"/>
  <c r="G9" i="55"/>
  <c r="B10" i="55"/>
  <c r="C10" i="55"/>
  <c r="D10" i="55"/>
  <c r="E10" i="55"/>
  <c r="F10" i="55"/>
  <c r="G10" i="55"/>
  <c r="B11" i="55"/>
  <c r="C11" i="55"/>
  <c r="D11" i="55"/>
  <c r="E11" i="55"/>
  <c r="F11" i="55"/>
  <c r="G11" i="55"/>
  <c r="B12" i="55"/>
  <c r="C12" i="55"/>
  <c r="D12" i="55"/>
  <c r="E12" i="55"/>
  <c r="F12" i="55"/>
  <c r="G12" i="55"/>
  <c r="B13" i="55"/>
  <c r="C13" i="55"/>
  <c r="D13" i="55"/>
  <c r="E13" i="55"/>
  <c r="F13" i="55"/>
  <c r="G13" i="55"/>
  <c r="B14" i="55"/>
  <c r="C14" i="55"/>
  <c r="D14" i="55"/>
  <c r="E14" i="55"/>
  <c r="F14" i="55"/>
  <c r="G14" i="55"/>
  <c r="B15" i="55"/>
  <c r="C15" i="55"/>
  <c r="D15" i="55"/>
  <c r="E15" i="55"/>
  <c r="F15" i="55"/>
  <c r="G15" i="55"/>
  <c r="B16" i="55"/>
  <c r="C16" i="55"/>
  <c r="D16" i="55"/>
  <c r="E16" i="55"/>
  <c r="F16" i="55"/>
  <c r="G16" i="55"/>
  <c r="B17" i="55"/>
  <c r="C17" i="55"/>
  <c r="D17" i="55"/>
  <c r="E17" i="55"/>
  <c r="F17" i="55"/>
  <c r="G17" i="55"/>
  <c r="B18" i="55"/>
  <c r="C18" i="55"/>
  <c r="D18" i="55"/>
  <c r="E18" i="55"/>
  <c r="F18" i="55"/>
  <c r="G18" i="55"/>
  <c r="B19" i="55"/>
  <c r="C19" i="55"/>
  <c r="D19" i="55"/>
  <c r="E19" i="55"/>
  <c r="F19" i="55"/>
  <c r="G19" i="55"/>
  <c r="B20" i="55"/>
  <c r="C20" i="55"/>
  <c r="D20" i="55"/>
  <c r="E20" i="55"/>
  <c r="F20" i="55"/>
  <c r="G20" i="55"/>
  <c r="B21" i="55"/>
  <c r="C21" i="55"/>
  <c r="D21" i="55"/>
  <c r="E21" i="55"/>
  <c r="F21" i="55"/>
  <c r="G21" i="55"/>
  <c r="B22" i="55"/>
  <c r="C22" i="55"/>
  <c r="D22" i="55"/>
  <c r="E22" i="55"/>
  <c r="F22" i="55"/>
  <c r="G22" i="55"/>
  <c r="B23" i="55"/>
  <c r="C23" i="55"/>
  <c r="D23" i="55"/>
  <c r="E23" i="55"/>
  <c r="F23" i="55"/>
  <c r="G23" i="55"/>
  <c r="B24" i="55"/>
  <c r="C24" i="55"/>
  <c r="D24" i="55"/>
  <c r="E24" i="55"/>
  <c r="F24" i="55"/>
  <c r="G24" i="55"/>
  <c r="B25" i="55"/>
  <c r="C25" i="55"/>
  <c r="D25" i="55"/>
  <c r="E25" i="55"/>
  <c r="F25" i="55"/>
  <c r="G25" i="55"/>
  <c r="B26" i="55"/>
  <c r="C26" i="55"/>
  <c r="D26" i="55"/>
  <c r="E26" i="55"/>
  <c r="F26" i="55"/>
  <c r="G26" i="55"/>
  <c r="B27" i="55"/>
  <c r="C27" i="55"/>
  <c r="D27" i="55"/>
  <c r="E27" i="55"/>
  <c r="F27" i="55"/>
  <c r="G27" i="55"/>
  <c r="B28" i="55"/>
  <c r="C28" i="55"/>
  <c r="D28" i="55"/>
  <c r="E28" i="55"/>
  <c r="F28" i="55"/>
  <c r="G28" i="55"/>
  <c r="B29" i="55"/>
  <c r="C29" i="55"/>
  <c r="D29" i="55"/>
  <c r="E29" i="55"/>
  <c r="F29" i="55"/>
  <c r="G29" i="55"/>
  <c r="B30" i="55"/>
  <c r="C30" i="55"/>
  <c r="D30" i="55"/>
  <c r="E30" i="55"/>
  <c r="F30" i="55"/>
  <c r="G30" i="55"/>
  <c r="B31" i="55"/>
  <c r="C31" i="55"/>
  <c r="D31" i="55"/>
  <c r="E31" i="55"/>
  <c r="F31" i="55"/>
  <c r="G31" i="55"/>
  <c r="B32" i="55"/>
  <c r="C32" i="55"/>
  <c r="D32" i="55"/>
  <c r="E32" i="55"/>
  <c r="F32" i="55"/>
  <c r="G32" i="55"/>
  <c r="B33" i="55"/>
  <c r="C33" i="55"/>
  <c r="D33" i="55"/>
  <c r="E33" i="55"/>
  <c r="F33" i="55"/>
  <c r="G33" i="55"/>
  <c r="B34" i="55"/>
  <c r="C34" i="55"/>
  <c r="D34" i="55"/>
  <c r="E34" i="55"/>
  <c r="F34" i="55"/>
  <c r="G34" i="55"/>
  <c r="B35" i="55"/>
  <c r="C35" i="55"/>
  <c r="D35" i="55"/>
  <c r="E35" i="55"/>
  <c r="F35" i="55"/>
  <c r="G35" i="55"/>
  <c r="M35" i="54"/>
  <c r="L35" i="54"/>
  <c r="K35" i="54"/>
  <c r="J35" i="54"/>
  <c r="M34" i="54"/>
  <c r="L34" i="54"/>
  <c r="K34" i="54"/>
  <c r="J34" i="54"/>
  <c r="M33" i="54"/>
  <c r="L33" i="54"/>
  <c r="K33" i="54"/>
  <c r="J33" i="54"/>
  <c r="M32" i="54"/>
  <c r="L32" i="54"/>
  <c r="K32" i="54"/>
  <c r="J32" i="54"/>
  <c r="M31" i="54"/>
  <c r="L31" i="54"/>
  <c r="K31" i="54"/>
  <c r="J31" i="54"/>
  <c r="M30" i="54"/>
  <c r="L30" i="54"/>
  <c r="K30" i="54"/>
  <c r="J30" i="54"/>
  <c r="M29" i="54"/>
  <c r="L29" i="54"/>
  <c r="K29" i="54"/>
  <c r="J29" i="54"/>
  <c r="M28" i="54"/>
  <c r="L28" i="54"/>
  <c r="K28" i="54"/>
  <c r="J28" i="54"/>
  <c r="M27" i="54"/>
  <c r="L27" i="54"/>
  <c r="K27" i="54"/>
  <c r="J27" i="54"/>
  <c r="M26" i="54"/>
  <c r="L26" i="54"/>
  <c r="K26" i="54"/>
  <c r="J26" i="54"/>
  <c r="M25" i="54"/>
  <c r="L25" i="54"/>
  <c r="K25" i="54"/>
  <c r="J25" i="54"/>
  <c r="M24" i="54"/>
  <c r="L24" i="54"/>
  <c r="K24" i="54"/>
  <c r="J24" i="54"/>
  <c r="M23" i="54"/>
  <c r="L23" i="54"/>
  <c r="K23" i="54"/>
  <c r="J23" i="54"/>
  <c r="M22" i="54"/>
  <c r="L22" i="54"/>
  <c r="K22" i="54"/>
  <c r="J22" i="54"/>
  <c r="M21" i="54"/>
  <c r="L21" i="54"/>
  <c r="K21" i="54"/>
  <c r="J21" i="54"/>
  <c r="M20" i="54"/>
  <c r="L20" i="54"/>
  <c r="K20" i="54"/>
  <c r="J20" i="54"/>
  <c r="M19" i="54"/>
  <c r="L19" i="54"/>
  <c r="K19" i="54"/>
  <c r="J19" i="54"/>
  <c r="M18" i="54"/>
  <c r="L18" i="54"/>
  <c r="K18" i="54"/>
  <c r="J18" i="54"/>
  <c r="M17" i="54"/>
  <c r="L17" i="54"/>
  <c r="K17" i="54"/>
  <c r="J17" i="54"/>
  <c r="M16" i="54"/>
  <c r="L16" i="54"/>
  <c r="K16" i="54"/>
  <c r="J16" i="54"/>
  <c r="M15" i="54"/>
  <c r="L15" i="54"/>
  <c r="K15" i="54"/>
  <c r="J15" i="54"/>
  <c r="M14" i="54"/>
  <c r="L14" i="54"/>
  <c r="K14" i="54"/>
  <c r="J14" i="54"/>
  <c r="M13" i="54"/>
  <c r="L13" i="54"/>
  <c r="K13" i="54"/>
  <c r="J13" i="54"/>
  <c r="M12" i="54"/>
  <c r="L12" i="54"/>
  <c r="K12" i="54"/>
  <c r="J12" i="54"/>
  <c r="M11" i="54"/>
  <c r="L11" i="54"/>
  <c r="K11" i="54"/>
  <c r="J11" i="54"/>
  <c r="M10" i="54"/>
  <c r="L10" i="54"/>
  <c r="K10" i="54"/>
  <c r="J10" i="54"/>
  <c r="M9" i="54"/>
  <c r="L9" i="54"/>
  <c r="K9" i="54"/>
  <c r="J9" i="54"/>
  <c r="M8" i="54"/>
  <c r="L8" i="54"/>
  <c r="K8" i="54"/>
  <c r="J8" i="54"/>
  <c r="M7" i="54"/>
  <c r="L7" i="54"/>
  <c r="K7" i="54"/>
  <c r="J7" i="54"/>
  <c r="M6" i="54"/>
  <c r="L6" i="54"/>
  <c r="K6" i="54"/>
  <c r="J6" i="54"/>
  <c r="M5" i="54"/>
  <c r="L5" i="54"/>
  <c r="K5" i="54"/>
  <c r="J5" i="54"/>
  <c r="M4" i="54"/>
  <c r="L4" i="54"/>
  <c r="K4" i="54"/>
  <c r="J4" i="54"/>
  <c r="N36" i="55" l="1"/>
  <c r="K36" i="54"/>
  <c r="O36" i="55"/>
  <c r="O37" i="55"/>
  <c r="N37" i="55"/>
  <c r="P36" i="55"/>
  <c r="P37" i="55"/>
  <c r="Q36" i="55"/>
  <c r="Q37" i="55"/>
  <c r="L36" i="55"/>
  <c r="L37" i="55"/>
  <c r="M36" i="55"/>
  <c r="M37" i="55"/>
  <c r="M36" i="54"/>
  <c r="M37" i="54"/>
  <c r="L36" i="54"/>
  <c r="L37" i="54"/>
  <c r="K37" i="54"/>
  <c r="N4" i="54"/>
  <c r="J36" i="54"/>
  <c r="J37" i="54"/>
  <c r="H6" i="55"/>
  <c r="R34" i="55"/>
  <c r="H5" i="55"/>
  <c r="H28" i="55"/>
  <c r="H24" i="55"/>
  <c r="H13" i="55"/>
  <c r="H29" i="55"/>
  <c r="H27" i="55"/>
  <c r="H21" i="55"/>
  <c r="H32" i="55"/>
  <c r="H34" i="55"/>
  <c r="H33" i="55"/>
  <c r="H35" i="55"/>
  <c r="H7" i="55"/>
  <c r="H26" i="55"/>
  <c r="H20" i="55"/>
  <c r="H16" i="55"/>
  <c r="H30" i="55"/>
  <c r="H25" i="55"/>
  <c r="H18" i="55"/>
  <c r="H12" i="55"/>
  <c r="H8" i="55"/>
  <c r="H31" i="55"/>
  <c r="H22" i="55"/>
  <c r="H19" i="55"/>
  <c r="H17" i="55"/>
  <c r="H10" i="55"/>
  <c r="H9" i="55"/>
  <c r="R5" i="55"/>
  <c r="R11" i="55"/>
  <c r="R13" i="55"/>
  <c r="R21" i="55"/>
  <c r="H14" i="55"/>
  <c r="H11" i="55"/>
  <c r="R29" i="55"/>
  <c r="H23" i="55"/>
  <c r="R8" i="55"/>
  <c r="H15" i="55"/>
  <c r="H4" i="55"/>
  <c r="R35" i="55"/>
  <c r="R7" i="55"/>
  <c r="R16" i="55"/>
  <c r="R15" i="55"/>
  <c r="R24" i="55"/>
  <c r="R4" i="55"/>
  <c r="R6" i="55"/>
  <c r="R23" i="55"/>
  <c r="R33" i="55"/>
  <c r="R10" i="55"/>
  <c r="R12" i="55"/>
  <c r="R14" i="55"/>
  <c r="R32" i="55"/>
  <c r="R9" i="55"/>
  <c r="R18" i="55"/>
  <c r="R20" i="55"/>
  <c r="R22" i="55"/>
  <c r="R31" i="55"/>
  <c r="R17" i="55"/>
  <c r="R19" i="55"/>
  <c r="R26" i="55"/>
  <c r="R28" i="55"/>
  <c r="R30" i="55"/>
  <c r="R25" i="55"/>
  <c r="R27" i="55"/>
  <c r="N24" i="54" l="1"/>
  <c r="N18" i="54"/>
  <c r="N32" i="54"/>
  <c r="N13" i="54"/>
  <c r="N15" i="54"/>
  <c r="N19" i="54"/>
  <c r="N33" i="54"/>
  <c r="N35" i="54"/>
  <c r="N9" i="54"/>
  <c r="N11" i="54"/>
  <c r="N26" i="54"/>
  <c r="N34" i="54"/>
  <c r="N5" i="54"/>
  <c r="N7" i="54"/>
  <c r="N16" i="54"/>
  <c r="N17" i="54"/>
  <c r="N21" i="54"/>
  <c r="N23" i="54"/>
  <c r="N25" i="54"/>
  <c r="N27" i="54"/>
  <c r="N29" i="54"/>
  <c r="N31" i="54"/>
  <c r="N10" i="54"/>
  <c r="N12" i="54"/>
  <c r="N14" i="54"/>
  <c r="N20" i="54"/>
  <c r="N22" i="54"/>
  <c r="N8" i="54"/>
  <c r="N28" i="54"/>
  <c r="N30" i="54"/>
  <c r="B4" i="53"/>
  <c r="K35" i="53"/>
  <c r="J35" i="53"/>
  <c r="I35" i="53"/>
  <c r="K34" i="53"/>
  <c r="J34" i="53"/>
  <c r="I34" i="53"/>
  <c r="K33" i="53"/>
  <c r="J33" i="53"/>
  <c r="I33" i="53"/>
  <c r="K32" i="53"/>
  <c r="J32" i="53"/>
  <c r="I32" i="53"/>
  <c r="K31" i="53"/>
  <c r="J31" i="53"/>
  <c r="I31" i="53"/>
  <c r="K30" i="53"/>
  <c r="J30" i="53"/>
  <c r="I30" i="53"/>
  <c r="K29" i="53"/>
  <c r="J29" i="53"/>
  <c r="I29" i="53"/>
  <c r="K28" i="53"/>
  <c r="J28" i="53"/>
  <c r="I28" i="53"/>
  <c r="K27" i="53"/>
  <c r="J27" i="53"/>
  <c r="I27" i="53"/>
  <c r="K26" i="53"/>
  <c r="J26" i="53"/>
  <c r="I26" i="53"/>
  <c r="K25" i="53"/>
  <c r="J25" i="53"/>
  <c r="I25" i="53"/>
  <c r="K24" i="53"/>
  <c r="J24" i="53"/>
  <c r="I24" i="53"/>
  <c r="K23" i="53"/>
  <c r="J23" i="53"/>
  <c r="I23" i="53"/>
  <c r="K22" i="53"/>
  <c r="J22" i="53"/>
  <c r="I22" i="53"/>
  <c r="K21" i="53"/>
  <c r="J21" i="53"/>
  <c r="I21" i="53"/>
  <c r="K20" i="53"/>
  <c r="J20" i="53"/>
  <c r="I20" i="53"/>
  <c r="K19" i="53"/>
  <c r="J19" i="53"/>
  <c r="I19" i="53"/>
  <c r="K18" i="53"/>
  <c r="J18" i="53"/>
  <c r="I18" i="53"/>
  <c r="K17" i="53"/>
  <c r="J17" i="53"/>
  <c r="I17" i="53"/>
  <c r="K16" i="53"/>
  <c r="J16" i="53"/>
  <c r="I16" i="53"/>
  <c r="K15" i="53"/>
  <c r="J15" i="53"/>
  <c r="I15" i="53"/>
  <c r="K14" i="53"/>
  <c r="J14" i="53"/>
  <c r="I14" i="53"/>
  <c r="K13" i="53"/>
  <c r="J13" i="53"/>
  <c r="I13" i="53"/>
  <c r="K12" i="53"/>
  <c r="J12" i="53"/>
  <c r="I12" i="53"/>
  <c r="K11" i="53"/>
  <c r="J11" i="53"/>
  <c r="I11" i="53"/>
  <c r="K10" i="53"/>
  <c r="J10" i="53"/>
  <c r="I10" i="53"/>
  <c r="K9" i="53"/>
  <c r="J9" i="53"/>
  <c r="I9" i="53"/>
  <c r="K8" i="53"/>
  <c r="J8" i="53"/>
  <c r="I8" i="53"/>
  <c r="K7" i="53"/>
  <c r="J7" i="53"/>
  <c r="I7" i="53"/>
  <c r="K6" i="53"/>
  <c r="J6" i="53"/>
  <c r="I6" i="53"/>
  <c r="K5" i="53"/>
  <c r="J5" i="53"/>
  <c r="I5" i="53"/>
  <c r="K4" i="53"/>
  <c r="J4" i="53"/>
  <c r="I4" i="53"/>
  <c r="K37" i="53" l="1"/>
  <c r="I36" i="53"/>
  <c r="J36" i="53"/>
  <c r="J37" i="53"/>
  <c r="K36" i="53"/>
  <c r="I37" i="53"/>
  <c r="E35" i="82"/>
  <c r="B35" i="82"/>
  <c r="E34" i="82"/>
  <c r="B34" i="82"/>
  <c r="E33" i="82"/>
  <c r="B33" i="82"/>
  <c r="E32" i="82"/>
  <c r="B32" i="82"/>
  <c r="E31" i="82"/>
  <c r="B31" i="82"/>
  <c r="E30" i="82"/>
  <c r="B30" i="82"/>
  <c r="E29" i="82"/>
  <c r="B29" i="82"/>
  <c r="E28" i="82"/>
  <c r="B28" i="82"/>
  <c r="E27" i="82"/>
  <c r="B27" i="82"/>
  <c r="E26" i="82"/>
  <c r="B26" i="82"/>
  <c r="E25" i="82"/>
  <c r="B25" i="82"/>
  <c r="E24" i="82"/>
  <c r="B24" i="82"/>
  <c r="E23" i="82"/>
  <c r="B23" i="82"/>
  <c r="E22" i="82"/>
  <c r="B22" i="82"/>
  <c r="E21" i="82"/>
  <c r="B21" i="82"/>
  <c r="E20" i="82"/>
  <c r="B20" i="82"/>
  <c r="E19" i="82"/>
  <c r="B19" i="82"/>
  <c r="E18" i="82"/>
  <c r="B18" i="82"/>
  <c r="E17" i="82"/>
  <c r="B17" i="82"/>
  <c r="E16" i="82"/>
  <c r="B16" i="82"/>
  <c r="E15" i="82"/>
  <c r="B15" i="82"/>
  <c r="E14" i="82"/>
  <c r="B14" i="82"/>
  <c r="E13" i="82"/>
  <c r="B13" i="82"/>
  <c r="E12" i="82"/>
  <c r="B12" i="82"/>
  <c r="E11" i="82"/>
  <c r="B11" i="82"/>
  <c r="E10" i="82"/>
  <c r="B10" i="82"/>
  <c r="E9" i="82"/>
  <c r="B9" i="82"/>
  <c r="E8" i="82"/>
  <c r="B8" i="82"/>
  <c r="E7" i="82"/>
  <c r="B7" i="82"/>
  <c r="E6" i="82"/>
  <c r="B6" i="82"/>
  <c r="E5" i="82"/>
  <c r="B5" i="82"/>
  <c r="E4" i="82"/>
  <c r="B4" i="82"/>
  <c r="E35" i="81"/>
  <c r="B35" i="81"/>
  <c r="E34" i="81"/>
  <c r="B34" i="81"/>
  <c r="E33" i="81"/>
  <c r="B33" i="81"/>
  <c r="E32" i="81"/>
  <c r="B32" i="81"/>
  <c r="E31" i="81"/>
  <c r="B31" i="81"/>
  <c r="E30" i="81"/>
  <c r="B30" i="81"/>
  <c r="E29" i="81"/>
  <c r="B29" i="81"/>
  <c r="E28" i="81"/>
  <c r="B28" i="81"/>
  <c r="E27" i="81"/>
  <c r="B27" i="81"/>
  <c r="E26" i="81"/>
  <c r="B26" i="81"/>
  <c r="E25" i="81"/>
  <c r="B25" i="81"/>
  <c r="E24" i="81"/>
  <c r="B24" i="81"/>
  <c r="E23" i="81"/>
  <c r="B23" i="81"/>
  <c r="E22" i="81"/>
  <c r="B22" i="81"/>
  <c r="E21" i="81"/>
  <c r="B21" i="81"/>
  <c r="E20" i="81"/>
  <c r="B20" i="81"/>
  <c r="E19" i="81"/>
  <c r="B19" i="81"/>
  <c r="E18" i="81"/>
  <c r="B18" i="81"/>
  <c r="E17" i="81"/>
  <c r="B17" i="81"/>
  <c r="E16" i="81"/>
  <c r="B16" i="81"/>
  <c r="E15" i="81"/>
  <c r="B15" i="81"/>
  <c r="E14" i="81"/>
  <c r="B14" i="81"/>
  <c r="E13" i="81"/>
  <c r="B13" i="81"/>
  <c r="E12" i="81"/>
  <c r="B12" i="81"/>
  <c r="E11" i="81"/>
  <c r="B11" i="81"/>
  <c r="E10" i="81"/>
  <c r="B10" i="81"/>
  <c r="E9" i="81"/>
  <c r="B9" i="81"/>
  <c r="E8" i="81"/>
  <c r="B8" i="81"/>
  <c r="E7" i="81"/>
  <c r="B7" i="81"/>
  <c r="E6" i="81"/>
  <c r="B6" i="81"/>
  <c r="E5" i="81"/>
  <c r="B5" i="81"/>
  <c r="E4" i="81"/>
  <c r="B4" i="81"/>
  <c r="J35" i="52"/>
  <c r="I35" i="52"/>
  <c r="H35" i="52"/>
  <c r="J34" i="52"/>
  <c r="I34" i="52"/>
  <c r="H34" i="52"/>
  <c r="J33" i="52"/>
  <c r="I33" i="52"/>
  <c r="H33" i="52"/>
  <c r="J32" i="52"/>
  <c r="I32" i="52"/>
  <c r="H32" i="52"/>
  <c r="J31" i="52"/>
  <c r="I31" i="52"/>
  <c r="H31" i="52"/>
  <c r="J30" i="52"/>
  <c r="I30" i="52"/>
  <c r="H30" i="52"/>
  <c r="J29" i="52"/>
  <c r="I29" i="52"/>
  <c r="H29" i="52"/>
  <c r="J28" i="52"/>
  <c r="I28" i="52"/>
  <c r="H28" i="52"/>
  <c r="J27" i="52"/>
  <c r="I27" i="52"/>
  <c r="H27" i="52"/>
  <c r="J26" i="52"/>
  <c r="I26" i="52"/>
  <c r="H26" i="52"/>
  <c r="J25" i="52"/>
  <c r="I25" i="52"/>
  <c r="H25" i="52"/>
  <c r="J24" i="52"/>
  <c r="I24" i="52"/>
  <c r="H24" i="52"/>
  <c r="J23" i="52"/>
  <c r="I23" i="52"/>
  <c r="H23" i="52"/>
  <c r="J22" i="52"/>
  <c r="I22" i="52"/>
  <c r="H22" i="52"/>
  <c r="J21" i="52"/>
  <c r="I21" i="52"/>
  <c r="H21" i="52"/>
  <c r="J20" i="52"/>
  <c r="I20" i="52"/>
  <c r="H20" i="52"/>
  <c r="J19" i="52"/>
  <c r="I19" i="52"/>
  <c r="H19" i="52"/>
  <c r="J18" i="52"/>
  <c r="I18" i="52"/>
  <c r="H18" i="52"/>
  <c r="J17" i="52"/>
  <c r="I17" i="52"/>
  <c r="H17" i="52"/>
  <c r="J16" i="52"/>
  <c r="I16" i="52"/>
  <c r="H16" i="52"/>
  <c r="J15" i="52"/>
  <c r="I15" i="52"/>
  <c r="H15" i="52"/>
  <c r="J14" i="52"/>
  <c r="I14" i="52"/>
  <c r="H14" i="52"/>
  <c r="J13" i="52"/>
  <c r="I13" i="52"/>
  <c r="H13" i="52"/>
  <c r="J12" i="52"/>
  <c r="I12" i="52"/>
  <c r="H12" i="52"/>
  <c r="J11" i="52"/>
  <c r="I11" i="52"/>
  <c r="H11" i="52"/>
  <c r="J10" i="52"/>
  <c r="I10" i="52"/>
  <c r="H10" i="52"/>
  <c r="J9" i="52"/>
  <c r="I9" i="52"/>
  <c r="H9" i="52"/>
  <c r="J8" i="52"/>
  <c r="I8" i="52"/>
  <c r="H8" i="52"/>
  <c r="J7" i="52"/>
  <c r="I7" i="52"/>
  <c r="H7" i="52"/>
  <c r="J6" i="52"/>
  <c r="I6" i="52"/>
  <c r="H6" i="52"/>
  <c r="J5" i="52"/>
  <c r="I5" i="52"/>
  <c r="H5" i="52"/>
  <c r="J4" i="52"/>
  <c r="I4" i="52"/>
  <c r="H4" i="52"/>
  <c r="K6" i="51"/>
  <c r="L6" i="51"/>
  <c r="M6" i="51"/>
  <c r="N6" i="51"/>
  <c r="O6" i="51"/>
  <c r="P6" i="51"/>
  <c r="K7" i="51"/>
  <c r="L7" i="51"/>
  <c r="M7" i="51"/>
  <c r="N7" i="51"/>
  <c r="O7" i="51"/>
  <c r="P7" i="51"/>
  <c r="K8" i="51"/>
  <c r="L8" i="51"/>
  <c r="M8" i="51"/>
  <c r="N8" i="51"/>
  <c r="O8" i="51"/>
  <c r="P8" i="51"/>
  <c r="K9" i="51"/>
  <c r="L9" i="51"/>
  <c r="M9" i="51"/>
  <c r="N9" i="51"/>
  <c r="O9" i="51"/>
  <c r="P9" i="51"/>
  <c r="K10" i="51"/>
  <c r="L10" i="51"/>
  <c r="M10" i="51"/>
  <c r="N10" i="51"/>
  <c r="O10" i="51"/>
  <c r="P10" i="51"/>
  <c r="K11" i="51"/>
  <c r="L11" i="51"/>
  <c r="M11" i="51"/>
  <c r="N11" i="51"/>
  <c r="O11" i="51"/>
  <c r="P11" i="51"/>
  <c r="K12" i="51"/>
  <c r="L12" i="51"/>
  <c r="M12" i="51"/>
  <c r="N12" i="51"/>
  <c r="O12" i="51"/>
  <c r="P12" i="51"/>
  <c r="K13" i="51"/>
  <c r="L13" i="51"/>
  <c r="M13" i="51"/>
  <c r="N13" i="51"/>
  <c r="O13" i="51"/>
  <c r="P13" i="51"/>
  <c r="K14" i="51"/>
  <c r="L14" i="51"/>
  <c r="M14" i="51"/>
  <c r="N14" i="51"/>
  <c r="O14" i="51"/>
  <c r="P14" i="51"/>
  <c r="K15" i="51"/>
  <c r="L15" i="51"/>
  <c r="M15" i="51"/>
  <c r="N15" i="51"/>
  <c r="O15" i="51"/>
  <c r="P15" i="51"/>
  <c r="K16" i="51"/>
  <c r="L16" i="51"/>
  <c r="M16" i="51"/>
  <c r="N16" i="51"/>
  <c r="O16" i="51"/>
  <c r="P16" i="51"/>
  <c r="K17" i="51"/>
  <c r="L17" i="51"/>
  <c r="M17" i="51"/>
  <c r="N17" i="51"/>
  <c r="O17" i="51"/>
  <c r="P17" i="51"/>
  <c r="K18" i="51"/>
  <c r="L18" i="51"/>
  <c r="M18" i="51"/>
  <c r="N18" i="51"/>
  <c r="O18" i="51"/>
  <c r="P18" i="51"/>
  <c r="K19" i="51"/>
  <c r="L19" i="51"/>
  <c r="M19" i="51"/>
  <c r="N19" i="51"/>
  <c r="O19" i="51"/>
  <c r="P19" i="51"/>
  <c r="K20" i="51"/>
  <c r="L20" i="51"/>
  <c r="M20" i="51"/>
  <c r="N20" i="51"/>
  <c r="O20" i="51"/>
  <c r="P20" i="51"/>
  <c r="K21" i="51"/>
  <c r="L21" i="51"/>
  <c r="M21" i="51"/>
  <c r="N21" i="51"/>
  <c r="O21" i="51"/>
  <c r="P21" i="51"/>
  <c r="K22" i="51"/>
  <c r="L22" i="51"/>
  <c r="M22" i="51"/>
  <c r="N22" i="51"/>
  <c r="O22" i="51"/>
  <c r="P22" i="51"/>
  <c r="K23" i="51"/>
  <c r="L23" i="51"/>
  <c r="M23" i="51"/>
  <c r="N23" i="51"/>
  <c r="O23" i="51"/>
  <c r="P23" i="51"/>
  <c r="K24" i="51"/>
  <c r="L24" i="51"/>
  <c r="M24" i="51"/>
  <c r="N24" i="51"/>
  <c r="O24" i="51"/>
  <c r="P24" i="51"/>
  <c r="K25" i="51"/>
  <c r="L25" i="51"/>
  <c r="M25" i="51"/>
  <c r="N25" i="51"/>
  <c r="O25" i="51"/>
  <c r="P25" i="51"/>
  <c r="K26" i="51"/>
  <c r="L26" i="51"/>
  <c r="M26" i="51"/>
  <c r="N26" i="51"/>
  <c r="O26" i="51"/>
  <c r="P26" i="51"/>
  <c r="K27" i="51"/>
  <c r="L27" i="51"/>
  <c r="M27" i="51"/>
  <c r="N27" i="51"/>
  <c r="O27" i="51"/>
  <c r="P27" i="51"/>
  <c r="K28" i="51"/>
  <c r="L28" i="51"/>
  <c r="M28" i="51"/>
  <c r="N28" i="51"/>
  <c r="O28" i="51"/>
  <c r="P28" i="51"/>
  <c r="K29" i="51"/>
  <c r="L29" i="51"/>
  <c r="M29" i="51"/>
  <c r="N29" i="51"/>
  <c r="O29" i="51"/>
  <c r="P29" i="51"/>
  <c r="K30" i="51"/>
  <c r="L30" i="51"/>
  <c r="M30" i="51"/>
  <c r="N30" i="51"/>
  <c r="O30" i="51"/>
  <c r="P30" i="51"/>
  <c r="K31" i="51"/>
  <c r="L31" i="51"/>
  <c r="M31" i="51"/>
  <c r="N31" i="51"/>
  <c r="O31" i="51"/>
  <c r="P31" i="51"/>
  <c r="K32" i="51"/>
  <c r="L32" i="51"/>
  <c r="M32" i="51"/>
  <c r="N32" i="51"/>
  <c r="O32" i="51"/>
  <c r="P32" i="51"/>
  <c r="K33" i="51"/>
  <c r="L33" i="51"/>
  <c r="M33" i="51"/>
  <c r="N33" i="51"/>
  <c r="O33" i="51"/>
  <c r="P33" i="51"/>
  <c r="K34" i="51"/>
  <c r="L34" i="51"/>
  <c r="M34" i="51"/>
  <c r="N34" i="51"/>
  <c r="O34" i="51"/>
  <c r="P34" i="51"/>
  <c r="K35" i="51"/>
  <c r="L35" i="51"/>
  <c r="M35" i="51"/>
  <c r="N35" i="51"/>
  <c r="O35" i="51"/>
  <c r="P35" i="51"/>
  <c r="K36" i="51"/>
  <c r="L36" i="51"/>
  <c r="M36" i="51"/>
  <c r="N36" i="51"/>
  <c r="O36" i="51"/>
  <c r="P36" i="51"/>
  <c r="L5" i="51"/>
  <c r="M5" i="51"/>
  <c r="N5" i="51"/>
  <c r="O5" i="51"/>
  <c r="P5" i="51"/>
  <c r="K5" i="51"/>
  <c r="E35" i="59"/>
  <c r="B35" i="59"/>
  <c r="E34" i="59"/>
  <c r="B34" i="59"/>
  <c r="E33" i="59"/>
  <c r="B33" i="59"/>
  <c r="E32" i="59"/>
  <c r="B32" i="59"/>
  <c r="E31" i="59"/>
  <c r="B31" i="59"/>
  <c r="E30" i="59"/>
  <c r="B30" i="59"/>
  <c r="E29" i="59"/>
  <c r="B29" i="59"/>
  <c r="E28" i="59"/>
  <c r="B28" i="59"/>
  <c r="E27" i="59"/>
  <c r="B27" i="59"/>
  <c r="E26" i="59"/>
  <c r="B26" i="59"/>
  <c r="E25" i="59"/>
  <c r="B25" i="59"/>
  <c r="E24" i="59"/>
  <c r="B24" i="59"/>
  <c r="E23" i="59"/>
  <c r="B23" i="59"/>
  <c r="E22" i="59"/>
  <c r="B22" i="59"/>
  <c r="E21" i="59"/>
  <c r="B21" i="59"/>
  <c r="E20" i="59"/>
  <c r="B20" i="59"/>
  <c r="E19" i="59"/>
  <c r="B19" i="59"/>
  <c r="E18" i="59"/>
  <c r="B18" i="59"/>
  <c r="E17" i="59"/>
  <c r="B17" i="59"/>
  <c r="E16" i="59"/>
  <c r="B16" i="59"/>
  <c r="E15" i="59"/>
  <c r="B15" i="59"/>
  <c r="E14" i="59"/>
  <c r="B14" i="59"/>
  <c r="E13" i="59"/>
  <c r="B13" i="59"/>
  <c r="E12" i="59"/>
  <c r="B12" i="59"/>
  <c r="E11" i="59"/>
  <c r="B11" i="59"/>
  <c r="E10" i="59"/>
  <c r="B10" i="59"/>
  <c r="E9" i="59"/>
  <c r="B9" i="59"/>
  <c r="E8" i="59"/>
  <c r="B8" i="59"/>
  <c r="E7" i="59"/>
  <c r="B7" i="59"/>
  <c r="E6" i="59"/>
  <c r="B6" i="59"/>
  <c r="E5" i="59"/>
  <c r="B5" i="59"/>
  <c r="E4" i="59"/>
  <c r="B4" i="59"/>
  <c r="E35" i="29"/>
  <c r="B35" i="29"/>
  <c r="E34" i="29"/>
  <c r="B34" i="29"/>
  <c r="E33" i="29"/>
  <c r="B33" i="29"/>
  <c r="E32" i="29"/>
  <c r="B32" i="29"/>
  <c r="E31" i="29"/>
  <c r="B31" i="29"/>
  <c r="E30" i="29"/>
  <c r="B30" i="29"/>
  <c r="E29" i="29"/>
  <c r="B29" i="29"/>
  <c r="E28" i="29"/>
  <c r="B28" i="29"/>
  <c r="E27" i="29"/>
  <c r="B27" i="29"/>
  <c r="E26" i="29"/>
  <c r="B26" i="29"/>
  <c r="E25" i="29"/>
  <c r="B25" i="29"/>
  <c r="E24" i="29"/>
  <c r="B24" i="29"/>
  <c r="E23" i="29"/>
  <c r="B23" i="29"/>
  <c r="E22" i="29"/>
  <c r="B22" i="29"/>
  <c r="E21" i="29"/>
  <c r="B21" i="29"/>
  <c r="E20" i="29"/>
  <c r="B20" i="29"/>
  <c r="E19" i="29"/>
  <c r="B19" i="29"/>
  <c r="E18" i="29"/>
  <c r="B18" i="29"/>
  <c r="E17" i="29"/>
  <c r="B17" i="29"/>
  <c r="E16" i="29"/>
  <c r="B16" i="29"/>
  <c r="E15" i="29"/>
  <c r="B15" i="29"/>
  <c r="E14" i="29"/>
  <c r="B14" i="29"/>
  <c r="E13" i="29"/>
  <c r="B13" i="29"/>
  <c r="E12" i="29"/>
  <c r="B12" i="29"/>
  <c r="E11" i="29"/>
  <c r="B11" i="29"/>
  <c r="E10" i="29"/>
  <c r="B10" i="29"/>
  <c r="E9" i="29"/>
  <c r="B9" i="29"/>
  <c r="E8" i="29"/>
  <c r="B8" i="29"/>
  <c r="E7" i="29"/>
  <c r="B7" i="29"/>
  <c r="E6" i="29"/>
  <c r="B6" i="29"/>
  <c r="E5" i="29"/>
  <c r="B5" i="29"/>
  <c r="E4" i="29"/>
  <c r="B4" i="29"/>
  <c r="E35" i="63"/>
  <c r="B35" i="63"/>
  <c r="E34" i="63"/>
  <c r="B34" i="63"/>
  <c r="E33" i="63"/>
  <c r="B33" i="63"/>
  <c r="E32" i="63"/>
  <c r="B32" i="63"/>
  <c r="E31" i="63"/>
  <c r="B31" i="63"/>
  <c r="E30" i="63"/>
  <c r="B30" i="63"/>
  <c r="E29" i="63"/>
  <c r="B29" i="63"/>
  <c r="E28" i="63"/>
  <c r="B28" i="63"/>
  <c r="E27" i="63"/>
  <c r="B27" i="63"/>
  <c r="E26" i="63"/>
  <c r="B26" i="63"/>
  <c r="E25" i="63"/>
  <c r="B25" i="63"/>
  <c r="E24" i="63"/>
  <c r="B24" i="63"/>
  <c r="E23" i="63"/>
  <c r="B23" i="63"/>
  <c r="E22" i="63"/>
  <c r="B22" i="63"/>
  <c r="E21" i="63"/>
  <c r="B21" i="63"/>
  <c r="E20" i="63"/>
  <c r="B20" i="63"/>
  <c r="E19" i="63"/>
  <c r="B19" i="63"/>
  <c r="E18" i="63"/>
  <c r="B18" i="63"/>
  <c r="E17" i="63"/>
  <c r="B17" i="63"/>
  <c r="E16" i="63"/>
  <c r="B16" i="63"/>
  <c r="E15" i="63"/>
  <c r="B15" i="63"/>
  <c r="E14" i="63"/>
  <c r="B14" i="63"/>
  <c r="E13" i="63"/>
  <c r="B13" i="63"/>
  <c r="E12" i="63"/>
  <c r="B12" i="63"/>
  <c r="E11" i="63"/>
  <c r="B11" i="63"/>
  <c r="E10" i="63"/>
  <c r="B10" i="63"/>
  <c r="E9" i="63"/>
  <c r="B9" i="63"/>
  <c r="E8" i="63"/>
  <c r="B8" i="63"/>
  <c r="E7" i="63"/>
  <c r="B7" i="63"/>
  <c r="E6" i="63"/>
  <c r="B6" i="63"/>
  <c r="E5" i="63"/>
  <c r="B5" i="63"/>
  <c r="E4" i="63"/>
  <c r="B4" i="63"/>
  <c r="L35" i="17"/>
  <c r="L34" i="17"/>
  <c r="L33" i="17"/>
  <c r="H35" i="17"/>
  <c r="J35" i="17" s="1"/>
  <c r="H34" i="17"/>
  <c r="J34" i="17" s="1"/>
  <c r="H33" i="17"/>
  <c r="J33" i="17" s="1"/>
  <c r="F35" i="17"/>
  <c r="C35" i="17"/>
  <c r="F34" i="17"/>
  <c r="C34" i="17"/>
  <c r="F33" i="17"/>
  <c r="C33" i="17"/>
  <c r="J32" i="17"/>
  <c r="I32" i="17"/>
  <c r="F32" i="17"/>
  <c r="C32" i="17"/>
  <c r="J31" i="17"/>
  <c r="I31" i="17"/>
  <c r="F31" i="17"/>
  <c r="C31" i="17"/>
  <c r="J30" i="17"/>
  <c r="I30" i="17"/>
  <c r="F30" i="17"/>
  <c r="C30" i="17"/>
  <c r="F29" i="17"/>
  <c r="C29" i="17"/>
  <c r="F28" i="17"/>
  <c r="C28" i="17"/>
  <c r="F27" i="17"/>
  <c r="C27" i="17"/>
  <c r="F26" i="17"/>
  <c r="C26" i="17"/>
  <c r="F25" i="17"/>
  <c r="C25" i="17"/>
  <c r="F24" i="17"/>
  <c r="C24" i="17"/>
  <c r="F23" i="17"/>
  <c r="C23" i="17"/>
  <c r="F22" i="17"/>
  <c r="C22" i="17"/>
  <c r="F21" i="17"/>
  <c r="C21" i="17"/>
  <c r="F20" i="17"/>
  <c r="C20" i="17"/>
  <c r="F19" i="17"/>
  <c r="C19" i="17"/>
  <c r="F18" i="17"/>
  <c r="C18" i="17"/>
  <c r="F17" i="17"/>
  <c r="C17" i="17"/>
  <c r="F16" i="17"/>
  <c r="C16" i="17"/>
  <c r="F15" i="17"/>
  <c r="C15" i="17"/>
  <c r="F14" i="17"/>
  <c r="C14" i="17"/>
  <c r="F13" i="17"/>
  <c r="C13" i="17"/>
  <c r="F12" i="17"/>
  <c r="C12" i="17"/>
  <c r="F11" i="17"/>
  <c r="C11" i="17"/>
  <c r="F10" i="17"/>
  <c r="C10" i="17"/>
  <c r="F9" i="17"/>
  <c r="C9" i="17"/>
  <c r="F8" i="17"/>
  <c r="C8" i="17"/>
  <c r="F7" i="17"/>
  <c r="C7" i="17"/>
  <c r="F6" i="17"/>
  <c r="C6" i="17"/>
  <c r="F5" i="17"/>
  <c r="C5" i="17"/>
  <c r="F4" i="17"/>
  <c r="C4" i="17"/>
  <c r="E35" i="65"/>
  <c r="B35" i="65"/>
  <c r="E34" i="65"/>
  <c r="B34" i="65"/>
  <c r="E33" i="65"/>
  <c r="B33" i="65"/>
  <c r="E32" i="65"/>
  <c r="B32" i="65"/>
  <c r="E31" i="65"/>
  <c r="B31" i="65"/>
  <c r="E30" i="65"/>
  <c r="B30" i="65"/>
  <c r="E29" i="65"/>
  <c r="B29" i="65"/>
  <c r="E28" i="65"/>
  <c r="B28" i="65"/>
  <c r="E27" i="65"/>
  <c r="B27" i="65"/>
  <c r="E26" i="65"/>
  <c r="B26" i="65"/>
  <c r="E25" i="65"/>
  <c r="B25" i="65"/>
  <c r="E24" i="65"/>
  <c r="B24" i="65"/>
  <c r="E23" i="65"/>
  <c r="B23" i="65"/>
  <c r="E22" i="65"/>
  <c r="B22" i="65"/>
  <c r="E21" i="65"/>
  <c r="B21" i="65"/>
  <c r="E20" i="65"/>
  <c r="B20" i="65"/>
  <c r="E19" i="65"/>
  <c r="B19" i="65"/>
  <c r="E18" i="65"/>
  <c r="B18" i="65"/>
  <c r="E17" i="65"/>
  <c r="B17" i="65"/>
  <c r="E16" i="65"/>
  <c r="B16" i="65"/>
  <c r="E15" i="65"/>
  <c r="B15" i="65"/>
  <c r="E14" i="65"/>
  <c r="B14" i="65"/>
  <c r="E13" i="65"/>
  <c r="B13" i="65"/>
  <c r="E12" i="65"/>
  <c r="B12" i="65"/>
  <c r="E11" i="65"/>
  <c r="B11" i="65"/>
  <c r="E10" i="65"/>
  <c r="B10" i="65"/>
  <c r="E9" i="65"/>
  <c r="B9" i="65"/>
  <c r="E8" i="65"/>
  <c r="B8" i="65"/>
  <c r="E7" i="65"/>
  <c r="B7" i="65"/>
  <c r="E6" i="65"/>
  <c r="B6" i="65"/>
  <c r="E5" i="65"/>
  <c r="B5" i="65"/>
  <c r="E4" i="65"/>
  <c r="B4" i="65"/>
  <c r="E35" i="26"/>
  <c r="B35" i="26"/>
  <c r="E34" i="26"/>
  <c r="B34" i="26"/>
  <c r="E33" i="26"/>
  <c r="B33" i="26"/>
  <c r="E32" i="26"/>
  <c r="B32" i="26"/>
  <c r="E31" i="26"/>
  <c r="B31" i="26"/>
  <c r="E30" i="26"/>
  <c r="B30" i="26"/>
  <c r="E29" i="26"/>
  <c r="B29" i="26"/>
  <c r="E28" i="26"/>
  <c r="B28" i="26"/>
  <c r="E27" i="26"/>
  <c r="B27" i="26"/>
  <c r="E26" i="26"/>
  <c r="B26" i="26"/>
  <c r="E25" i="26"/>
  <c r="B25" i="26"/>
  <c r="E24" i="26"/>
  <c r="B24" i="26"/>
  <c r="E23" i="26"/>
  <c r="B23" i="26"/>
  <c r="E22" i="26"/>
  <c r="B22" i="26"/>
  <c r="E21" i="26"/>
  <c r="B21" i="26"/>
  <c r="E20" i="26"/>
  <c r="B20" i="26"/>
  <c r="E19" i="26"/>
  <c r="B19" i="26"/>
  <c r="E18" i="26"/>
  <c r="B18" i="26"/>
  <c r="E17" i="26"/>
  <c r="B17" i="26"/>
  <c r="E16" i="26"/>
  <c r="B16" i="26"/>
  <c r="E15" i="26"/>
  <c r="B15" i="26"/>
  <c r="E14" i="26"/>
  <c r="B14" i="26"/>
  <c r="E13" i="26"/>
  <c r="B13" i="26"/>
  <c r="E12" i="26"/>
  <c r="B12" i="26"/>
  <c r="E11" i="26"/>
  <c r="B11" i="26"/>
  <c r="E10" i="26"/>
  <c r="B10" i="26"/>
  <c r="E9" i="26"/>
  <c r="B9" i="26"/>
  <c r="E8" i="26"/>
  <c r="B8" i="26"/>
  <c r="E7" i="26"/>
  <c r="B7" i="26"/>
  <c r="E6" i="26"/>
  <c r="B6" i="26"/>
  <c r="E5" i="26"/>
  <c r="B5" i="26"/>
  <c r="E4" i="26"/>
  <c r="B4" i="26"/>
  <c r="E35" i="27"/>
  <c r="B35" i="27"/>
  <c r="E34" i="27"/>
  <c r="B34" i="27"/>
  <c r="E33" i="27"/>
  <c r="B33" i="27"/>
  <c r="E32" i="27"/>
  <c r="B32" i="27"/>
  <c r="E31" i="27"/>
  <c r="B31" i="27"/>
  <c r="E30" i="27"/>
  <c r="B30" i="27"/>
  <c r="E29" i="27"/>
  <c r="B29" i="27"/>
  <c r="E28" i="27"/>
  <c r="B28" i="27"/>
  <c r="E27" i="27"/>
  <c r="B27" i="27"/>
  <c r="E26" i="27"/>
  <c r="B26" i="27"/>
  <c r="E25" i="27"/>
  <c r="B25" i="27"/>
  <c r="E24" i="27"/>
  <c r="B24" i="27"/>
  <c r="E23" i="27"/>
  <c r="B23" i="27"/>
  <c r="E22" i="27"/>
  <c r="B22" i="27"/>
  <c r="E21" i="27"/>
  <c r="B21" i="27"/>
  <c r="E20" i="27"/>
  <c r="B20" i="27"/>
  <c r="E19" i="27"/>
  <c r="B19" i="27"/>
  <c r="E18" i="27"/>
  <c r="B18" i="27"/>
  <c r="E17" i="27"/>
  <c r="B17" i="27"/>
  <c r="E16" i="27"/>
  <c r="B16" i="27"/>
  <c r="E15" i="27"/>
  <c r="B15" i="27"/>
  <c r="E14" i="27"/>
  <c r="B14" i="27"/>
  <c r="E13" i="27"/>
  <c r="B13" i="27"/>
  <c r="E12" i="27"/>
  <c r="B12" i="27"/>
  <c r="E11" i="27"/>
  <c r="B11" i="27"/>
  <c r="E10" i="27"/>
  <c r="B10" i="27"/>
  <c r="E9" i="27"/>
  <c r="B9" i="27"/>
  <c r="E8" i="27"/>
  <c r="B8" i="27"/>
  <c r="E7" i="27"/>
  <c r="B7" i="27"/>
  <c r="E6" i="27"/>
  <c r="B6" i="27"/>
  <c r="E5" i="27"/>
  <c r="B5" i="27"/>
  <c r="E4" i="27"/>
  <c r="B4" i="27"/>
  <c r="E35" i="60"/>
  <c r="B35" i="60"/>
  <c r="E34" i="60"/>
  <c r="B34" i="60"/>
  <c r="E33" i="60"/>
  <c r="B33" i="60"/>
  <c r="E32" i="60"/>
  <c r="B32" i="60"/>
  <c r="E31" i="60"/>
  <c r="B31" i="60"/>
  <c r="E30" i="60"/>
  <c r="B30" i="60"/>
  <c r="E29" i="60"/>
  <c r="B29" i="60"/>
  <c r="E28" i="60"/>
  <c r="B28" i="60"/>
  <c r="E27" i="60"/>
  <c r="B27" i="60"/>
  <c r="E26" i="60"/>
  <c r="B26" i="60"/>
  <c r="E25" i="60"/>
  <c r="B25" i="60"/>
  <c r="E24" i="60"/>
  <c r="B24" i="60"/>
  <c r="E23" i="60"/>
  <c r="B23" i="60"/>
  <c r="E22" i="60"/>
  <c r="B22" i="60"/>
  <c r="E21" i="60"/>
  <c r="B21" i="60"/>
  <c r="E20" i="60"/>
  <c r="B20" i="60"/>
  <c r="E19" i="60"/>
  <c r="B19" i="60"/>
  <c r="E18" i="60"/>
  <c r="B18" i="60"/>
  <c r="E17" i="60"/>
  <c r="B17" i="60"/>
  <c r="E16" i="60"/>
  <c r="B16" i="60"/>
  <c r="E15" i="60"/>
  <c r="B15" i="60"/>
  <c r="E14" i="60"/>
  <c r="B14" i="60"/>
  <c r="E13" i="60"/>
  <c r="B13" i="60"/>
  <c r="E12" i="60"/>
  <c r="B12" i="60"/>
  <c r="E11" i="60"/>
  <c r="B11" i="60"/>
  <c r="E10" i="60"/>
  <c r="B10" i="60"/>
  <c r="E9" i="60"/>
  <c r="B9" i="60"/>
  <c r="E8" i="60"/>
  <c r="B8" i="60"/>
  <c r="E7" i="60"/>
  <c r="B7" i="60"/>
  <c r="E6" i="60"/>
  <c r="B6" i="60"/>
  <c r="E5" i="60"/>
  <c r="B5" i="60"/>
  <c r="E4" i="60"/>
  <c r="B4" i="60"/>
  <c r="E35" i="79"/>
  <c r="B35" i="79"/>
  <c r="E34" i="79"/>
  <c r="B34" i="79"/>
  <c r="E33" i="79"/>
  <c r="B33" i="79"/>
  <c r="E32" i="79"/>
  <c r="B32" i="79"/>
  <c r="E31" i="79"/>
  <c r="B31" i="79"/>
  <c r="E30" i="79"/>
  <c r="B30" i="79"/>
  <c r="E29" i="79"/>
  <c r="B29" i="79"/>
  <c r="E28" i="79"/>
  <c r="B28" i="79"/>
  <c r="E27" i="79"/>
  <c r="B27" i="79"/>
  <c r="E26" i="79"/>
  <c r="B26" i="79"/>
  <c r="E25" i="79"/>
  <c r="B25" i="79"/>
  <c r="E24" i="79"/>
  <c r="B24" i="79"/>
  <c r="E23" i="79"/>
  <c r="B23" i="79"/>
  <c r="E22" i="79"/>
  <c r="B22" i="79"/>
  <c r="E21" i="79"/>
  <c r="B21" i="79"/>
  <c r="E20" i="79"/>
  <c r="B20" i="79"/>
  <c r="E19" i="79"/>
  <c r="B19" i="79"/>
  <c r="E18" i="79"/>
  <c r="B18" i="79"/>
  <c r="E17" i="79"/>
  <c r="B17" i="79"/>
  <c r="E16" i="79"/>
  <c r="B16" i="79"/>
  <c r="E15" i="79"/>
  <c r="B15" i="79"/>
  <c r="E14" i="79"/>
  <c r="B14" i="79"/>
  <c r="E13" i="79"/>
  <c r="B13" i="79"/>
  <c r="E12" i="79"/>
  <c r="B12" i="79"/>
  <c r="E11" i="79"/>
  <c r="B11" i="79"/>
  <c r="E10" i="79"/>
  <c r="B10" i="79"/>
  <c r="E9" i="79"/>
  <c r="B9" i="79"/>
  <c r="E8" i="79"/>
  <c r="B8" i="79"/>
  <c r="E7" i="79"/>
  <c r="B7" i="79"/>
  <c r="E6" i="79"/>
  <c r="B6" i="79"/>
  <c r="E5" i="79"/>
  <c r="B5" i="79"/>
  <c r="E4" i="79"/>
  <c r="B4" i="79"/>
  <c r="K29" i="52" l="1"/>
  <c r="K32" i="52"/>
  <c r="F37" i="17"/>
  <c r="I34" i="17"/>
  <c r="A17" i="17"/>
  <c r="A21" i="17"/>
  <c r="E36" i="82"/>
  <c r="E37" i="82"/>
  <c r="E36" i="81"/>
  <c r="E37" i="81"/>
  <c r="F36" i="17"/>
  <c r="M4" i="17" s="1"/>
  <c r="A19" i="17"/>
  <c r="A23" i="17"/>
  <c r="A20" i="17"/>
  <c r="A24" i="17"/>
  <c r="A25" i="17"/>
  <c r="A18" i="17"/>
  <c r="O31" i="17" s="1"/>
  <c r="L31" i="17" s="1"/>
  <c r="A22" i="17"/>
  <c r="A26" i="17"/>
  <c r="K34" i="52"/>
  <c r="K19" i="52"/>
  <c r="L18" i="53"/>
  <c r="L30" i="53"/>
  <c r="L24" i="53"/>
  <c r="L12" i="53"/>
  <c r="L20" i="53"/>
  <c r="L28" i="53"/>
  <c r="L4" i="53"/>
  <c r="L14" i="53"/>
  <c r="L22" i="53"/>
  <c r="L32" i="53"/>
  <c r="L9" i="53"/>
  <c r="L10" i="53"/>
  <c r="L25" i="53"/>
  <c r="L26" i="53"/>
  <c r="L31" i="53"/>
  <c r="L33" i="53"/>
  <c r="L35" i="53"/>
  <c r="L17" i="53"/>
  <c r="L8" i="53"/>
  <c r="L6" i="53"/>
  <c r="L16" i="53"/>
  <c r="L5" i="53"/>
  <c r="L21" i="53"/>
  <c r="L34" i="53"/>
  <c r="L19" i="53"/>
  <c r="L15" i="53"/>
  <c r="L7" i="53"/>
  <c r="L13" i="53"/>
  <c r="L29" i="53"/>
  <c r="L23" i="53"/>
  <c r="L11" i="53"/>
  <c r="L27" i="53"/>
  <c r="K13" i="52"/>
  <c r="K6" i="52"/>
  <c r="K15" i="52"/>
  <c r="K9" i="52"/>
  <c r="K14" i="52"/>
  <c r="K22" i="52"/>
  <c r="K4" i="52"/>
  <c r="K17" i="52"/>
  <c r="K16" i="52"/>
  <c r="K21" i="52"/>
  <c r="K7" i="52"/>
  <c r="K25" i="52"/>
  <c r="K27" i="52"/>
  <c r="K30" i="52"/>
  <c r="K11" i="52"/>
  <c r="K5" i="52"/>
  <c r="K23" i="52"/>
  <c r="K35" i="52"/>
  <c r="K20" i="52"/>
  <c r="K31" i="52"/>
  <c r="K18" i="52"/>
  <c r="K12" i="52"/>
  <c r="K28" i="52"/>
  <c r="K26" i="52"/>
  <c r="K10" i="52"/>
  <c r="K8" i="52"/>
  <c r="K24" i="52"/>
  <c r="K33" i="52"/>
  <c r="Q9" i="51"/>
  <c r="Q30" i="51"/>
  <c r="Q21" i="51"/>
  <c r="Q13" i="51"/>
  <c r="Q18" i="51"/>
  <c r="Q12" i="51"/>
  <c r="Q20" i="51"/>
  <c r="Q28" i="51"/>
  <c r="Q7" i="51"/>
  <c r="Q11" i="51"/>
  <c r="Q8" i="51"/>
  <c r="Q17" i="51"/>
  <c r="Q27" i="51"/>
  <c r="Q36" i="51"/>
  <c r="Q16" i="51"/>
  <c r="Q26" i="51"/>
  <c r="Q29" i="51"/>
  <c r="Q35" i="51"/>
  <c r="Q15" i="51"/>
  <c r="Q19" i="51"/>
  <c r="Q25" i="51"/>
  <c r="Q34" i="51"/>
  <c r="Q6" i="51"/>
  <c r="Q24" i="51"/>
  <c r="Q33" i="51"/>
  <c r="Q14" i="51"/>
  <c r="Q23" i="51"/>
  <c r="Q32" i="51"/>
  <c r="Q31" i="51"/>
  <c r="Q5" i="51"/>
  <c r="Q10" i="51"/>
  <c r="Q22" i="51"/>
  <c r="I33" i="17"/>
  <c r="I35" i="17"/>
  <c r="B35" i="57"/>
  <c r="E34" i="57"/>
  <c r="B34" i="57"/>
  <c r="E33" i="57"/>
  <c r="B33" i="57"/>
  <c r="E32" i="57"/>
  <c r="B32" i="57"/>
  <c r="E31" i="57"/>
  <c r="B31" i="57"/>
  <c r="E30" i="57"/>
  <c r="B30" i="57"/>
  <c r="E29" i="57"/>
  <c r="B29" i="57"/>
  <c r="E28" i="57"/>
  <c r="B28" i="57"/>
  <c r="E27" i="57"/>
  <c r="B27" i="57"/>
  <c r="E26" i="57"/>
  <c r="B26" i="57"/>
  <c r="E25" i="57"/>
  <c r="B25" i="57"/>
  <c r="E24" i="57"/>
  <c r="B24" i="57"/>
  <c r="E23" i="57"/>
  <c r="B23" i="57"/>
  <c r="E22" i="57"/>
  <c r="B22" i="57"/>
  <c r="E21" i="57"/>
  <c r="B21" i="57"/>
  <c r="E20" i="57"/>
  <c r="B20" i="57"/>
  <c r="E19" i="57"/>
  <c r="B19" i="57"/>
  <c r="E18" i="57"/>
  <c r="B18" i="57"/>
  <c r="E17" i="57"/>
  <c r="B17" i="57"/>
  <c r="E16" i="57"/>
  <c r="B16" i="57"/>
  <c r="E15" i="57"/>
  <c r="B15" i="57"/>
  <c r="E14" i="57"/>
  <c r="B14" i="57"/>
  <c r="E13" i="57"/>
  <c r="B13" i="57"/>
  <c r="E12" i="57"/>
  <c r="B12" i="57"/>
  <c r="E11" i="57"/>
  <c r="B11" i="57"/>
  <c r="E10" i="57"/>
  <c r="B10" i="57"/>
  <c r="E9" i="57"/>
  <c r="B9" i="57"/>
  <c r="E8" i="57"/>
  <c r="B8" i="57"/>
  <c r="E7" i="57"/>
  <c r="B7" i="57"/>
  <c r="E6" i="57"/>
  <c r="B6" i="57"/>
  <c r="E5" i="57"/>
  <c r="B5" i="57"/>
  <c r="E4" i="57"/>
  <c r="B4" i="57"/>
  <c r="E35" i="9"/>
  <c r="B35" i="9"/>
  <c r="E34" i="9"/>
  <c r="B34" i="9"/>
  <c r="E33" i="9"/>
  <c r="B33" i="9"/>
  <c r="E32" i="9"/>
  <c r="B32" i="9"/>
  <c r="E31" i="9"/>
  <c r="B31" i="9"/>
  <c r="E30" i="9"/>
  <c r="B30" i="9"/>
  <c r="E29" i="9"/>
  <c r="B29" i="9"/>
  <c r="E28" i="9"/>
  <c r="B28" i="9"/>
  <c r="E27" i="9"/>
  <c r="B27" i="9"/>
  <c r="E26" i="9"/>
  <c r="B26" i="9"/>
  <c r="E25" i="9"/>
  <c r="B25" i="9"/>
  <c r="E24" i="9"/>
  <c r="B24" i="9"/>
  <c r="E23" i="9"/>
  <c r="B23" i="9"/>
  <c r="E22" i="9"/>
  <c r="B22" i="9"/>
  <c r="E21" i="9"/>
  <c r="B21" i="9"/>
  <c r="E20" i="9"/>
  <c r="B20" i="9"/>
  <c r="E19" i="9"/>
  <c r="B19" i="9"/>
  <c r="E18" i="9"/>
  <c r="B18" i="9"/>
  <c r="E17" i="9"/>
  <c r="B17" i="9"/>
  <c r="E16" i="9"/>
  <c r="B16" i="9"/>
  <c r="E15" i="9"/>
  <c r="B15" i="9"/>
  <c r="E14" i="9"/>
  <c r="B14" i="9"/>
  <c r="E13" i="9"/>
  <c r="B13" i="9"/>
  <c r="E12" i="9"/>
  <c r="B12" i="9"/>
  <c r="E11" i="9"/>
  <c r="B11" i="9"/>
  <c r="E10" i="9"/>
  <c r="B10" i="9"/>
  <c r="E9" i="9"/>
  <c r="B9" i="9"/>
  <c r="E8" i="9"/>
  <c r="B8" i="9"/>
  <c r="E7" i="9"/>
  <c r="B7" i="9"/>
  <c r="E6" i="9"/>
  <c r="B6" i="9"/>
  <c r="E5" i="9"/>
  <c r="B5" i="9"/>
  <c r="E4" i="9"/>
  <c r="B4" i="9"/>
  <c r="E35" i="66"/>
  <c r="B35" i="66"/>
  <c r="E34" i="66"/>
  <c r="B34" i="66"/>
  <c r="E33" i="66"/>
  <c r="B33" i="66"/>
  <c r="E32" i="66"/>
  <c r="B32" i="66"/>
  <c r="E31" i="66"/>
  <c r="B31" i="66"/>
  <c r="E30" i="66"/>
  <c r="B30" i="66"/>
  <c r="E29" i="66"/>
  <c r="B29" i="66"/>
  <c r="E28" i="66"/>
  <c r="B28" i="66"/>
  <c r="E27" i="66"/>
  <c r="B27" i="66"/>
  <c r="E26" i="66"/>
  <c r="B26" i="66"/>
  <c r="E25" i="66"/>
  <c r="B25" i="66"/>
  <c r="E24" i="66"/>
  <c r="B24" i="66"/>
  <c r="E23" i="66"/>
  <c r="B23" i="66"/>
  <c r="E22" i="66"/>
  <c r="B22" i="66"/>
  <c r="E21" i="66"/>
  <c r="B21" i="66"/>
  <c r="E20" i="66"/>
  <c r="B20" i="66"/>
  <c r="E19" i="66"/>
  <c r="B19" i="66"/>
  <c r="E18" i="66"/>
  <c r="B18" i="66"/>
  <c r="E17" i="66"/>
  <c r="B17" i="66"/>
  <c r="E16" i="66"/>
  <c r="B16" i="66"/>
  <c r="E15" i="66"/>
  <c r="B15" i="66"/>
  <c r="E14" i="66"/>
  <c r="B14" i="66"/>
  <c r="E13" i="66"/>
  <c r="B13" i="66"/>
  <c r="E12" i="66"/>
  <c r="B12" i="66"/>
  <c r="E11" i="66"/>
  <c r="B11" i="66"/>
  <c r="E10" i="66"/>
  <c r="B10" i="66"/>
  <c r="E9" i="66"/>
  <c r="B9" i="66"/>
  <c r="E8" i="66"/>
  <c r="B8" i="66"/>
  <c r="E7" i="66"/>
  <c r="B7" i="66"/>
  <c r="E6" i="66"/>
  <c r="B6" i="66"/>
  <c r="E5" i="66"/>
  <c r="B5" i="66"/>
  <c r="E4" i="66"/>
  <c r="B4" i="66"/>
  <c r="N4" i="17" l="1"/>
  <c r="O32" i="17"/>
  <c r="L32" i="17" s="1"/>
  <c r="M32" i="17" s="1"/>
  <c r="N32" i="17" s="1"/>
  <c r="O30" i="17"/>
  <c r="L30" i="17" s="1"/>
  <c r="M33" i="17"/>
  <c r="M31" i="17"/>
  <c r="M34" i="17"/>
  <c r="M35" i="17"/>
  <c r="M30" i="17"/>
  <c r="E35" i="64"/>
  <c r="B35" i="64"/>
  <c r="E34" i="64"/>
  <c r="B34" i="64"/>
  <c r="E33" i="64"/>
  <c r="B33" i="64"/>
  <c r="E32" i="64"/>
  <c r="B32" i="64"/>
  <c r="E31" i="64"/>
  <c r="B31" i="64"/>
  <c r="E30" i="64"/>
  <c r="B30" i="64"/>
  <c r="E29" i="64"/>
  <c r="B29" i="64"/>
  <c r="E28" i="64"/>
  <c r="B28" i="64"/>
  <c r="E27" i="64"/>
  <c r="B27" i="64"/>
  <c r="E26" i="64"/>
  <c r="B26" i="64"/>
  <c r="E25" i="64"/>
  <c r="B25" i="64"/>
  <c r="E24" i="64"/>
  <c r="B24" i="64"/>
  <c r="E23" i="64"/>
  <c r="B23" i="64"/>
  <c r="E22" i="64"/>
  <c r="B22" i="64"/>
  <c r="E21" i="64"/>
  <c r="B21" i="64"/>
  <c r="E20" i="64"/>
  <c r="B20" i="64"/>
  <c r="E19" i="64"/>
  <c r="B19" i="64"/>
  <c r="E18" i="64"/>
  <c r="B18" i="64"/>
  <c r="E17" i="64"/>
  <c r="B17" i="64"/>
  <c r="E16" i="64"/>
  <c r="B16" i="64"/>
  <c r="E15" i="64"/>
  <c r="B15" i="64"/>
  <c r="E14" i="64"/>
  <c r="B14" i="64"/>
  <c r="E13" i="64"/>
  <c r="B13" i="64"/>
  <c r="E12" i="64"/>
  <c r="B12" i="64"/>
  <c r="E11" i="64"/>
  <c r="B11" i="64"/>
  <c r="E10" i="64"/>
  <c r="B10" i="64"/>
  <c r="E9" i="64"/>
  <c r="B9" i="64"/>
  <c r="E8" i="64"/>
  <c r="B8" i="64"/>
  <c r="E7" i="64"/>
  <c r="B7" i="64"/>
  <c r="E6" i="64"/>
  <c r="B6" i="64"/>
  <c r="E5" i="64"/>
  <c r="B5" i="64"/>
  <c r="E4" i="64"/>
  <c r="B4" i="64"/>
  <c r="E35" i="76"/>
  <c r="B35" i="76"/>
  <c r="E34" i="76"/>
  <c r="B34" i="76"/>
  <c r="E33" i="76"/>
  <c r="B33" i="76"/>
  <c r="E32" i="76"/>
  <c r="B32" i="76"/>
  <c r="E31" i="76"/>
  <c r="B31" i="76"/>
  <c r="E30" i="76"/>
  <c r="B30" i="76"/>
  <c r="E29" i="76"/>
  <c r="B29" i="76"/>
  <c r="E28" i="76"/>
  <c r="B28" i="76"/>
  <c r="E27" i="76"/>
  <c r="B27" i="76"/>
  <c r="E26" i="76"/>
  <c r="B26" i="76"/>
  <c r="E25" i="76"/>
  <c r="B25" i="76"/>
  <c r="E24" i="76"/>
  <c r="B24" i="76"/>
  <c r="E23" i="76"/>
  <c r="B23" i="76"/>
  <c r="E22" i="76"/>
  <c r="B22" i="76"/>
  <c r="E21" i="76"/>
  <c r="B21" i="76"/>
  <c r="E20" i="76"/>
  <c r="B20" i="76"/>
  <c r="E19" i="76"/>
  <c r="B19" i="76"/>
  <c r="E18" i="76"/>
  <c r="B18" i="76"/>
  <c r="E17" i="76"/>
  <c r="B17" i="76"/>
  <c r="E16" i="76"/>
  <c r="B16" i="76"/>
  <c r="E15" i="76"/>
  <c r="B15" i="76"/>
  <c r="E14" i="76"/>
  <c r="B14" i="76"/>
  <c r="E13" i="76"/>
  <c r="B13" i="76"/>
  <c r="E12" i="76"/>
  <c r="B12" i="76"/>
  <c r="E11" i="76"/>
  <c r="B11" i="76"/>
  <c r="E10" i="76"/>
  <c r="B10" i="76"/>
  <c r="E9" i="76"/>
  <c r="B9" i="76"/>
  <c r="E8" i="76"/>
  <c r="B8" i="76"/>
  <c r="E7" i="76"/>
  <c r="B7" i="76"/>
  <c r="E6" i="76"/>
  <c r="B6" i="76"/>
  <c r="E5" i="76"/>
  <c r="B5" i="76"/>
  <c r="E4" i="76"/>
  <c r="B4" i="76"/>
  <c r="E35" i="62"/>
  <c r="B35" i="62"/>
  <c r="E34" i="62"/>
  <c r="B34" i="62"/>
  <c r="E33" i="62"/>
  <c r="B33" i="62"/>
  <c r="E32" i="62"/>
  <c r="B32" i="62"/>
  <c r="E31" i="62"/>
  <c r="B31" i="62"/>
  <c r="E30" i="62"/>
  <c r="B30" i="62"/>
  <c r="E29" i="62"/>
  <c r="B29" i="62"/>
  <c r="E28" i="62"/>
  <c r="B28" i="62"/>
  <c r="E27" i="62"/>
  <c r="B27" i="62"/>
  <c r="E26" i="62"/>
  <c r="B26" i="62"/>
  <c r="E25" i="62"/>
  <c r="B25" i="62"/>
  <c r="E24" i="62"/>
  <c r="B24" i="62"/>
  <c r="E23" i="62"/>
  <c r="B23" i="62"/>
  <c r="E22" i="62"/>
  <c r="B22" i="62"/>
  <c r="E21" i="62"/>
  <c r="B21" i="62"/>
  <c r="E20" i="62"/>
  <c r="B20" i="62"/>
  <c r="E19" i="62"/>
  <c r="B19" i="62"/>
  <c r="E18" i="62"/>
  <c r="B18" i="62"/>
  <c r="E17" i="62"/>
  <c r="B17" i="62"/>
  <c r="E16" i="62"/>
  <c r="B16" i="62"/>
  <c r="E15" i="62"/>
  <c r="B15" i="62"/>
  <c r="E14" i="62"/>
  <c r="B14" i="62"/>
  <c r="E13" i="62"/>
  <c r="B13" i="62"/>
  <c r="E12" i="62"/>
  <c r="B12" i="62"/>
  <c r="E11" i="62"/>
  <c r="B11" i="62"/>
  <c r="E10" i="62"/>
  <c r="B10" i="62"/>
  <c r="E9" i="62"/>
  <c r="B9" i="62"/>
  <c r="E8" i="62"/>
  <c r="B8" i="62"/>
  <c r="E7" i="62"/>
  <c r="B7" i="62"/>
  <c r="E6" i="62"/>
  <c r="B6" i="62"/>
  <c r="E5" i="62"/>
  <c r="B5" i="62"/>
  <c r="E4" i="62"/>
  <c r="B4" i="62"/>
  <c r="N35" i="17" l="1"/>
  <c r="N34" i="17"/>
  <c r="N31" i="17"/>
  <c r="N33" i="17"/>
  <c r="N30" i="17"/>
  <c r="E35" i="61"/>
  <c r="B35" i="61"/>
  <c r="E34" i="61"/>
  <c r="B34" i="61"/>
  <c r="E33" i="61"/>
  <c r="B33" i="61"/>
  <c r="E32" i="61"/>
  <c r="B32" i="61"/>
  <c r="E31" i="61"/>
  <c r="B31" i="61"/>
  <c r="E30" i="61"/>
  <c r="B30" i="61"/>
  <c r="E29" i="61"/>
  <c r="B29" i="61"/>
  <c r="E28" i="61"/>
  <c r="B28" i="61"/>
  <c r="E27" i="61"/>
  <c r="B27" i="61"/>
  <c r="E26" i="61"/>
  <c r="B26" i="61"/>
  <c r="E25" i="61"/>
  <c r="B25" i="61"/>
  <c r="E24" i="61"/>
  <c r="B24" i="61"/>
  <c r="E23" i="61"/>
  <c r="B23" i="61"/>
  <c r="E22" i="61"/>
  <c r="B22" i="61"/>
  <c r="E21" i="61"/>
  <c r="B21" i="61"/>
  <c r="E20" i="61"/>
  <c r="B20" i="61"/>
  <c r="E19" i="61"/>
  <c r="B19" i="61"/>
  <c r="E18" i="61"/>
  <c r="B18" i="61"/>
  <c r="E17" i="61"/>
  <c r="B17" i="61"/>
  <c r="E16" i="61"/>
  <c r="B16" i="61"/>
  <c r="E15" i="61"/>
  <c r="B15" i="61"/>
  <c r="E14" i="61"/>
  <c r="B14" i="61"/>
  <c r="E13" i="61"/>
  <c r="B13" i="61"/>
  <c r="E12" i="61"/>
  <c r="B12" i="61"/>
  <c r="E11" i="61"/>
  <c r="B11" i="61"/>
  <c r="E10" i="61"/>
  <c r="B10" i="61"/>
  <c r="E9" i="61"/>
  <c r="B9" i="61"/>
  <c r="E8" i="61"/>
  <c r="B8" i="61"/>
  <c r="E7" i="61"/>
  <c r="B7" i="61"/>
  <c r="E6" i="61"/>
  <c r="B6" i="61"/>
  <c r="E5" i="61"/>
  <c r="B5" i="61"/>
  <c r="E4" i="61"/>
  <c r="B4" i="61"/>
  <c r="E4" i="69"/>
  <c r="B4" i="69"/>
  <c r="E35" i="69"/>
  <c r="B35" i="69"/>
  <c r="E34" i="69"/>
  <c r="B34" i="69"/>
  <c r="E33" i="69"/>
  <c r="B33" i="69"/>
  <c r="E32" i="69"/>
  <c r="B32" i="69"/>
  <c r="E31" i="69"/>
  <c r="B31" i="69"/>
  <c r="E30" i="69"/>
  <c r="B30" i="69"/>
  <c r="E29" i="69"/>
  <c r="B29" i="69"/>
  <c r="E28" i="69"/>
  <c r="B28" i="69"/>
  <c r="E27" i="69"/>
  <c r="B27" i="69"/>
  <c r="E26" i="69"/>
  <c r="B26" i="69"/>
  <c r="E25" i="69"/>
  <c r="B25" i="69"/>
  <c r="E24" i="69"/>
  <c r="B24" i="69"/>
  <c r="E23" i="69"/>
  <c r="B23" i="69"/>
  <c r="E22" i="69"/>
  <c r="B22" i="69"/>
  <c r="E21" i="69"/>
  <c r="B21" i="69"/>
  <c r="E20" i="69"/>
  <c r="B20" i="69"/>
  <c r="E19" i="69"/>
  <c r="B19" i="69"/>
  <c r="E18" i="69"/>
  <c r="B18" i="69"/>
  <c r="E17" i="69"/>
  <c r="B17" i="69"/>
  <c r="E16" i="69"/>
  <c r="B16" i="69"/>
  <c r="E15" i="69"/>
  <c r="B15" i="69"/>
  <c r="E14" i="69"/>
  <c r="B14" i="69"/>
  <c r="E13" i="69"/>
  <c r="B13" i="69"/>
  <c r="E12" i="69"/>
  <c r="B12" i="69"/>
  <c r="E11" i="69"/>
  <c r="B11" i="69"/>
  <c r="E10" i="69"/>
  <c r="B10" i="69"/>
  <c r="E9" i="69"/>
  <c r="B9" i="69"/>
  <c r="E8" i="69"/>
  <c r="B8" i="69"/>
  <c r="E7" i="69"/>
  <c r="B7" i="69"/>
  <c r="E6" i="69"/>
  <c r="B6" i="69"/>
  <c r="E5" i="69"/>
  <c r="B5" i="69"/>
  <c r="B35"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4" i="2"/>
  <c r="F34" i="56" l="1"/>
  <c r="E34" i="56"/>
  <c r="D34" i="56"/>
  <c r="C34" i="56"/>
  <c r="B34" i="56"/>
  <c r="F33" i="56"/>
  <c r="E33" i="56"/>
  <c r="D33" i="56"/>
  <c r="C33" i="56"/>
  <c r="B33" i="56"/>
  <c r="F32" i="56"/>
  <c r="E32" i="56"/>
  <c r="D32" i="56"/>
  <c r="C32" i="56"/>
  <c r="B32" i="56"/>
  <c r="F31" i="56"/>
  <c r="E31" i="56"/>
  <c r="D31" i="56"/>
  <c r="C31" i="56"/>
  <c r="B31" i="56"/>
  <c r="F30" i="56"/>
  <c r="E30" i="56"/>
  <c r="D30" i="56"/>
  <c r="C30" i="56"/>
  <c r="B30" i="56"/>
  <c r="F29" i="56"/>
  <c r="E29" i="56"/>
  <c r="D29" i="56"/>
  <c r="C29" i="56"/>
  <c r="B29" i="56"/>
  <c r="F28" i="56"/>
  <c r="E28" i="56"/>
  <c r="D28" i="56"/>
  <c r="C28" i="56"/>
  <c r="B28" i="56"/>
  <c r="F27" i="56"/>
  <c r="E27" i="56"/>
  <c r="D27" i="56"/>
  <c r="C27" i="56"/>
  <c r="B27" i="56"/>
  <c r="F26" i="56"/>
  <c r="E26" i="56"/>
  <c r="D26" i="56"/>
  <c r="C26" i="56"/>
  <c r="B26" i="56"/>
  <c r="F25" i="56"/>
  <c r="E25" i="56"/>
  <c r="D25" i="56"/>
  <c r="C25" i="56"/>
  <c r="B25" i="56"/>
  <c r="F24" i="56"/>
  <c r="E24" i="56"/>
  <c r="D24" i="56"/>
  <c r="C24" i="56"/>
  <c r="B24" i="56"/>
  <c r="F23" i="56"/>
  <c r="E23" i="56"/>
  <c r="D23" i="56"/>
  <c r="C23" i="56"/>
  <c r="B23" i="56"/>
  <c r="F22" i="56"/>
  <c r="E22" i="56"/>
  <c r="D22" i="56"/>
  <c r="C22" i="56"/>
  <c r="B22" i="56"/>
  <c r="F21" i="56"/>
  <c r="E21" i="56"/>
  <c r="D21" i="56"/>
  <c r="C21" i="56"/>
  <c r="B21" i="56"/>
  <c r="F20" i="56"/>
  <c r="E20" i="56"/>
  <c r="D20" i="56"/>
  <c r="C20" i="56"/>
  <c r="B20" i="56"/>
  <c r="F19" i="56"/>
  <c r="E19" i="56"/>
  <c r="D19" i="56"/>
  <c r="C19" i="56"/>
  <c r="B19" i="56"/>
  <c r="F18" i="56"/>
  <c r="E18" i="56"/>
  <c r="D18" i="56"/>
  <c r="C18" i="56"/>
  <c r="B18" i="56"/>
  <c r="F17" i="56"/>
  <c r="E17" i="56"/>
  <c r="D17" i="56"/>
  <c r="C17" i="56"/>
  <c r="B17" i="56"/>
  <c r="F16" i="56"/>
  <c r="E16" i="56"/>
  <c r="D16" i="56"/>
  <c r="C16" i="56"/>
  <c r="B16" i="56"/>
  <c r="F15" i="56"/>
  <c r="E15" i="56"/>
  <c r="D15" i="56"/>
  <c r="C15" i="56"/>
  <c r="B15" i="56"/>
  <c r="F14" i="56"/>
  <c r="E14" i="56"/>
  <c r="D14" i="56"/>
  <c r="C14" i="56"/>
  <c r="B14" i="56"/>
  <c r="F13" i="56"/>
  <c r="E13" i="56"/>
  <c r="D13" i="56"/>
  <c r="C13" i="56"/>
  <c r="B13" i="56"/>
  <c r="F12" i="56"/>
  <c r="E12" i="56"/>
  <c r="D12" i="56"/>
  <c r="C12" i="56"/>
  <c r="B12" i="56"/>
  <c r="F11" i="56"/>
  <c r="E11" i="56"/>
  <c r="D11" i="56"/>
  <c r="C11" i="56"/>
  <c r="B11" i="56"/>
  <c r="F10" i="56"/>
  <c r="E10" i="56"/>
  <c r="D10" i="56"/>
  <c r="C10" i="56"/>
  <c r="B10" i="56"/>
  <c r="F9" i="56"/>
  <c r="E9" i="56"/>
  <c r="D9" i="56"/>
  <c r="C9" i="56"/>
  <c r="B9" i="56"/>
  <c r="F8" i="56"/>
  <c r="E8" i="56"/>
  <c r="D8" i="56"/>
  <c r="C8" i="56"/>
  <c r="B8" i="56"/>
  <c r="F7" i="56"/>
  <c r="E7" i="56"/>
  <c r="D7" i="56"/>
  <c r="C7" i="56"/>
  <c r="B7" i="56"/>
  <c r="F6" i="56"/>
  <c r="E6" i="56"/>
  <c r="D6" i="56"/>
  <c r="C6" i="56"/>
  <c r="B6" i="56"/>
  <c r="F5" i="56"/>
  <c r="E5" i="56"/>
  <c r="D5" i="56"/>
  <c r="C5" i="56"/>
  <c r="B5" i="56"/>
  <c r="F4" i="56"/>
  <c r="E4" i="56"/>
  <c r="D4" i="56"/>
  <c r="C4" i="56"/>
  <c r="B4" i="56"/>
  <c r="F3" i="56"/>
  <c r="E3" i="56"/>
  <c r="D3" i="56"/>
  <c r="C3" i="56"/>
  <c r="E35" i="54"/>
  <c r="D35" i="54"/>
  <c r="C35" i="54"/>
  <c r="B35" i="54"/>
  <c r="E34" i="54"/>
  <c r="D34" i="54"/>
  <c r="C34" i="54"/>
  <c r="B34" i="54"/>
  <c r="E33" i="54"/>
  <c r="D33" i="54"/>
  <c r="C33" i="54"/>
  <c r="B33" i="54"/>
  <c r="E32" i="54"/>
  <c r="D32" i="54"/>
  <c r="C32" i="54"/>
  <c r="B32" i="54"/>
  <c r="E31" i="54"/>
  <c r="D31" i="54"/>
  <c r="C31" i="54"/>
  <c r="B31" i="54"/>
  <c r="E30" i="54"/>
  <c r="D30" i="54"/>
  <c r="C30" i="54"/>
  <c r="B30" i="54"/>
  <c r="E29" i="54"/>
  <c r="D29" i="54"/>
  <c r="C29" i="54"/>
  <c r="B29" i="54"/>
  <c r="E28" i="54"/>
  <c r="D28" i="54"/>
  <c r="C28" i="54"/>
  <c r="B28" i="54"/>
  <c r="E27" i="54"/>
  <c r="D27" i="54"/>
  <c r="C27" i="54"/>
  <c r="B27" i="54"/>
  <c r="E26" i="54"/>
  <c r="D26" i="54"/>
  <c r="C26" i="54"/>
  <c r="B26" i="54"/>
  <c r="E25" i="54"/>
  <c r="D25" i="54"/>
  <c r="C25" i="54"/>
  <c r="B25" i="54"/>
  <c r="E24" i="54"/>
  <c r="D24" i="54"/>
  <c r="C24" i="54"/>
  <c r="B24" i="54"/>
  <c r="E23" i="54"/>
  <c r="D23" i="54"/>
  <c r="C23" i="54"/>
  <c r="B23" i="54"/>
  <c r="E22" i="54"/>
  <c r="D22" i="54"/>
  <c r="C22" i="54"/>
  <c r="B22" i="54"/>
  <c r="E21" i="54"/>
  <c r="D21" i="54"/>
  <c r="C21" i="54"/>
  <c r="B21" i="54"/>
  <c r="E20" i="54"/>
  <c r="D20" i="54"/>
  <c r="C20" i="54"/>
  <c r="B20" i="54"/>
  <c r="E19" i="54"/>
  <c r="D19" i="54"/>
  <c r="C19" i="54"/>
  <c r="B19" i="54"/>
  <c r="E18" i="54"/>
  <c r="D18" i="54"/>
  <c r="C18" i="54"/>
  <c r="B18" i="54"/>
  <c r="E17" i="54"/>
  <c r="D17" i="54"/>
  <c r="C17" i="54"/>
  <c r="B17" i="54"/>
  <c r="E16" i="54"/>
  <c r="D16" i="54"/>
  <c r="C16" i="54"/>
  <c r="B16" i="54"/>
  <c r="E15" i="54"/>
  <c r="D15" i="54"/>
  <c r="C15" i="54"/>
  <c r="B15" i="54"/>
  <c r="E14" i="54"/>
  <c r="D14" i="54"/>
  <c r="C14" i="54"/>
  <c r="B14" i="54"/>
  <c r="E13" i="54"/>
  <c r="D13" i="54"/>
  <c r="C13" i="54"/>
  <c r="B13" i="54"/>
  <c r="E12" i="54"/>
  <c r="D12" i="54"/>
  <c r="C12" i="54"/>
  <c r="B12" i="54"/>
  <c r="E11" i="54"/>
  <c r="D11" i="54"/>
  <c r="C11" i="54"/>
  <c r="B11" i="54"/>
  <c r="E10" i="54"/>
  <c r="D10" i="54"/>
  <c r="C10" i="54"/>
  <c r="B10" i="54"/>
  <c r="E9" i="54"/>
  <c r="D9" i="54"/>
  <c r="C9" i="54"/>
  <c r="B9" i="54"/>
  <c r="E8" i="54"/>
  <c r="D8" i="54"/>
  <c r="C8" i="54"/>
  <c r="B8" i="54"/>
  <c r="E7" i="54"/>
  <c r="D7" i="54"/>
  <c r="C7" i="54"/>
  <c r="B7" i="54"/>
  <c r="E6" i="54"/>
  <c r="D6" i="54"/>
  <c r="C6" i="54"/>
  <c r="B6" i="54"/>
  <c r="E5" i="54"/>
  <c r="D5" i="54"/>
  <c r="C5" i="54"/>
  <c r="B5" i="54"/>
  <c r="E4" i="54"/>
  <c r="D4" i="54"/>
  <c r="C4" i="54"/>
  <c r="B4" i="54"/>
  <c r="D35" i="53"/>
  <c r="C35" i="53"/>
  <c r="B35" i="53"/>
  <c r="D34" i="53"/>
  <c r="C34" i="53"/>
  <c r="B34" i="53"/>
  <c r="D33" i="53"/>
  <c r="C33" i="53"/>
  <c r="B33" i="53"/>
  <c r="D32" i="53"/>
  <c r="C32" i="53"/>
  <c r="B32" i="53"/>
  <c r="D31" i="53"/>
  <c r="C31" i="53"/>
  <c r="B31" i="53"/>
  <c r="D30" i="53"/>
  <c r="C30" i="53"/>
  <c r="B30" i="53"/>
  <c r="D29" i="53"/>
  <c r="C29" i="53"/>
  <c r="B29" i="53"/>
  <c r="D28" i="53"/>
  <c r="C28" i="53"/>
  <c r="B28" i="53"/>
  <c r="D27" i="53"/>
  <c r="C27" i="53"/>
  <c r="B27" i="53"/>
  <c r="D26" i="53"/>
  <c r="C26" i="53"/>
  <c r="B26" i="53"/>
  <c r="D25" i="53"/>
  <c r="C25" i="53"/>
  <c r="B25" i="53"/>
  <c r="D24" i="53"/>
  <c r="C24" i="53"/>
  <c r="B24" i="53"/>
  <c r="D23" i="53"/>
  <c r="C23" i="53"/>
  <c r="B23" i="53"/>
  <c r="D22" i="53"/>
  <c r="C22" i="53"/>
  <c r="B22" i="53"/>
  <c r="D21" i="53"/>
  <c r="C21" i="53"/>
  <c r="B21" i="53"/>
  <c r="D20" i="53"/>
  <c r="C20" i="53"/>
  <c r="B20" i="53"/>
  <c r="D19" i="53"/>
  <c r="C19" i="53"/>
  <c r="B19" i="53"/>
  <c r="D18" i="53"/>
  <c r="C18" i="53"/>
  <c r="B18" i="53"/>
  <c r="D17" i="53"/>
  <c r="C17" i="53"/>
  <c r="B17" i="53"/>
  <c r="D16" i="53"/>
  <c r="C16" i="53"/>
  <c r="B16" i="53"/>
  <c r="D15" i="53"/>
  <c r="C15" i="53"/>
  <c r="B15" i="53"/>
  <c r="D14" i="53"/>
  <c r="C14" i="53"/>
  <c r="B14" i="53"/>
  <c r="D13" i="53"/>
  <c r="C13" i="53"/>
  <c r="B13" i="53"/>
  <c r="D12" i="53"/>
  <c r="C12" i="53"/>
  <c r="B12" i="53"/>
  <c r="D11" i="53"/>
  <c r="C11" i="53"/>
  <c r="B11" i="53"/>
  <c r="D10" i="53"/>
  <c r="C10" i="53"/>
  <c r="B10" i="53"/>
  <c r="D9" i="53"/>
  <c r="C9" i="53"/>
  <c r="B9" i="53"/>
  <c r="D8" i="53"/>
  <c r="C8" i="53"/>
  <c r="B8" i="53"/>
  <c r="D7" i="53"/>
  <c r="C7" i="53"/>
  <c r="B7" i="53"/>
  <c r="D6" i="53"/>
  <c r="C6" i="53"/>
  <c r="B6" i="53"/>
  <c r="D5" i="53"/>
  <c r="C5" i="53"/>
  <c r="B5" i="53"/>
  <c r="D4" i="53"/>
  <c r="C4" i="53"/>
  <c r="D35" i="52"/>
  <c r="C35" i="52"/>
  <c r="B35" i="52"/>
  <c r="D34" i="52"/>
  <c r="C34" i="52"/>
  <c r="B34" i="52"/>
  <c r="D33" i="52"/>
  <c r="C33" i="52"/>
  <c r="B33" i="52"/>
  <c r="D32" i="52"/>
  <c r="C32" i="52"/>
  <c r="B32" i="52"/>
  <c r="D31" i="52"/>
  <c r="C31" i="52"/>
  <c r="B31" i="52"/>
  <c r="D30" i="52"/>
  <c r="C30" i="52"/>
  <c r="B30" i="52"/>
  <c r="D29" i="52"/>
  <c r="C29" i="52"/>
  <c r="B29" i="52"/>
  <c r="D28" i="52"/>
  <c r="C28" i="52"/>
  <c r="B28" i="52"/>
  <c r="D27" i="52"/>
  <c r="C27" i="52"/>
  <c r="B27" i="52"/>
  <c r="D26" i="52"/>
  <c r="C26" i="52"/>
  <c r="B26" i="52"/>
  <c r="D25" i="52"/>
  <c r="C25" i="52"/>
  <c r="B25" i="52"/>
  <c r="D24" i="52"/>
  <c r="C24" i="52"/>
  <c r="B24" i="52"/>
  <c r="D23" i="52"/>
  <c r="C23" i="52"/>
  <c r="B23" i="52"/>
  <c r="D22" i="52"/>
  <c r="C22" i="52"/>
  <c r="B22" i="52"/>
  <c r="D21" i="52"/>
  <c r="C21" i="52"/>
  <c r="B21" i="52"/>
  <c r="D20" i="52"/>
  <c r="C20" i="52"/>
  <c r="B20" i="52"/>
  <c r="D19" i="52"/>
  <c r="C19" i="52"/>
  <c r="B19" i="52"/>
  <c r="D18" i="52"/>
  <c r="C18" i="52"/>
  <c r="B18" i="52"/>
  <c r="D17" i="52"/>
  <c r="C17" i="52"/>
  <c r="B17" i="52"/>
  <c r="D16" i="52"/>
  <c r="C16" i="52"/>
  <c r="B16" i="52"/>
  <c r="D15" i="52"/>
  <c r="C15" i="52"/>
  <c r="B15" i="52"/>
  <c r="D14" i="52"/>
  <c r="C14" i="52"/>
  <c r="B14" i="52"/>
  <c r="D13" i="52"/>
  <c r="C13" i="52"/>
  <c r="B13" i="52"/>
  <c r="D12" i="52"/>
  <c r="C12" i="52"/>
  <c r="B12" i="52"/>
  <c r="D11" i="52"/>
  <c r="C11" i="52"/>
  <c r="B11" i="52"/>
  <c r="D10" i="52"/>
  <c r="C10" i="52"/>
  <c r="B10" i="52"/>
  <c r="D9" i="52"/>
  <c r="C9" i="52"/>
  <c r="B9" i="52"/>
  <c r="D8" i="52"/>
  <c r="C8" i="52"/>
  <c r="B8" i="52"/>
  <c r="D7" i="52"/>
  <c r="C7" i="52"/>
  <c r="B7" i="52"/>
  <c r="D6" i="52"/>
  <c r="C6" i="52"/>
  <c r="B6" i="52"/>
  <c r="D5" i="52"/>
  <c r="C5" i="52"/>
  <c r="B5" i="52"/>
  <c r="D4" i="52"/>
  <c r="C4" i="52"/>
  <c r="B4" i="52"/>
  <c r="B6" i="51" l="1"/>
  <c r="C6" i="51"/>
  <c r="D6" i="51"/>
  <c r="E6" i="51"/>
  <c r="F6" i="51"/>
  <c r="G6" i="51"/>
  <c r="B7" i="51"/>
  <c r="C7" i="51"/>
  <c r="D7" i="51"/>
  <c r="E7" i="51"/>
  <c r="F7" i="51"/>
  <c r="G7" i="51"/>
  <c r="B8" i="51"/>
  <c r="C8" i="51"/>
  <c r="D8" i="51"/>
  <c r="E8" i="51"/>
  <c r="F8" i="51"/>
  <c r="G8" i="51"/>
  <c r="B9" i="51"/>
  <c r="C9" i="51"/>
  <c r="D9" i="51"/>
  <c r="E9" i="51"/>
  <c r="F9" i="51"/>
  <c r="G9" i="51"/>
  <c r="B10" i="51"/>
  <c r="C10" i="51"/>
  <c r="D10" i="51"/>
  <c r="E10" i="51"/>
  <c r="F10" i="51"/>
  <c r="G10" i="51"/>
  <c r="B11" i="51"/>
  <c r="C11" i="51"/>
  <c r="D11" i="51"/>
  <c r="E11" i="51"/>
  <c r="F11" i="51"/>
  <c r="G11" i="51"/>
  <c r="B12" i="51"/>
  <c r="C12" i="51"/>
  <c r="D12" i="51"/>
  <c r="E12" i="51"/>
  <c r="F12" i="51"/>
  <c r="G12" i="51"/>
  <c r="B13" i="51"/>
  <c r="C13" i="51"/>
  <c r="D13" i="51"/>
  <c r="E13" i="51"/>
  <c r="F13" i="51"/>
  <c r="G13" i="51"/>
  <c r="B14" i="51"/>
  <c r="C14" i="51"/>
  <c r="D14" i="51"/>
  <c r="E14" i="51"/>
  <c r="F14" i="51"/>
  <c r="G14" i="51"/>
  <c r="B15" i="51"/>
  <c r="C15" i="51"/>
  <c r="D15" i="51"/>
  <c r="E15" i="51"/>
  <c r="F15" i="51"/>
  <c r="G15" i="51"/>
  <c r="B16" i="51"/>
  <c r="C16" i="51"/>
  <c r="D16" i="51"/>
  <c r="E16" i="51"/>
  <c r="F16" i="51"/>
  <c r="G16" i="51"/>
  <c r="B17" i="51"/>
  <c r="C17" i="51"/>
  <c r="D17" i="51"/>
  <c r="E17" i="51"/>
  <c r="F17" i="51"/>
  <c r="G17" i="51"/>
  <c r="B18" i="51"/>
  <c r="C18" i="51"/>
  <c r="D18" i="51"/>
  <c r="E18" i="51"/>
  <c r="F18" i="51"/>
  <c r="G18" i="51"/>
  <c r="B19" i="51"/>
  <c r="C19" i="51"/>
  <c r="D19" i="51"/>
  <c r="E19" i="51"/>
  <c r="F19" i="51"/>
  <c r="G19" i="51"/>
  <c r="B20" i="51"/>
  <c r="C20" i="51"/>
  <c r="D20" i="51"/>
  <c r="E20" i="51"/>
  <c r="F20" i="51"/>
  <c r="G20" i="51"/>
  <c r="B21" i="51"/>
  <c r="C21" i="51"/>
  <c r="D21" i="51"/>
  <c r="E21" i="51"/>
  <c r="F21" i="51"/>
  <c r="G21" i="51"/>
  <c r="B22" i="51"/>
  <c r="C22" i="51"/>
  <c r="D22" i="51"/>
  <c r="E22" i="51"/>
  <c r="F22" i="51"/>
  <c r="G22" i="51"/>
  <c r="B23" i="51"/>
  <c r="C23" i="51"/>
  <c r="D23" i="51"/>
  <c r="E23" i="51"/>
  <c r="F23" i="51"/>
  <c r="G23" i="51"/>
  <c r="B24" i="51"/>
  <c r="C24" i="51"/>
  <c r="D24" i="51"/>
  <c r="E24" i="51"/>
  <c r="F24" i="51"/>
  <c r="G24" i="51"/>
  <c r="B25" i="51"/>
  <c r="C25" i="51"/>
  <c r="D25" i="51"/>
  <c r="E25" i="51"/>
  <c r="F25" i="51"/>
  <c r="G25" i="51"/>
  <c r="B26" i="51"/>
  <c r="C26" i="51"/>
  <c r="D26" i="51"/>
  <c r="E26" i="51"/>
  <c r="F26" i="51"/>
  <c r="G26" i="51"/>
  <c r="B27" i="51"/>
  <c r="C27" i="51"/>
  <c r="D27" i="51"/>
  <c r="E27" i="51"/>
  <c r="F27" i="51"/>
  <c r="G27" i="51"/>
  <c r="B28" i="51"/>
  <c r="C28" i="51"/>
  <c r="D28" i="51"/>
  <c r="E28" i="51"/>
  <c r="F28" i="51"/>
  <c r="G28" i="51"/>
  <c r="B29" i="51"/>
  <c r="C29" i="51"/>
  <c r="D29" i="51"/>
  <c r="E29" i="51"/>
  <c r="F29" i="51"/>
  <c r="G29" i="51"/>
  <c r="B30" i="51"/>
  <c r="C30" i="51"/>
  <c r="D30" i="51"/>
  <c r="E30" i="51"/>
  <c r="F30" i="51"/>
  <c r="G30" i="51"/>
  <c r="B31" i="51"/>
  <c r="C31" i="51"/>
  <c r="D31" i="51"/>
  <c r="E31" i="51"/>
  <c r="F31" i="51"/>
  <c r="G31" i="51"/>
  <c r="B32" i="51"/>
  <c r="C32" i="51"/>
  <c r="D32" i="51"/>
  <c r="E32" i="51"/>
  <c r="F32" i="51"/>
  <c r="G32" i="51"/>
  <c r="B33" i="51"/>
  <c r="C33" i="51"/>
  <c r="D33" i="51"/>
  <c r="E33" i="51"/>
  <c r="F33" i="51"/>
  <c r="G33" i="51"/>
  <c r="B34" i="51"/>
  <c r="C34" i="51"/>
  <c r="D34" i="51"/>
  <c r="E34" i="51"/>
  <c r="F34" i="51"/>
  <c r="G34" i="51"/>
  <c r="B35" i="51"/>
  <c r="C35" i="51"/>
  <c r="D35" i="51"/>
  <c r="E35" i="51"/>
  <c r="F35" i="51"/>
  <c r="G35" i="51"/>
  <c r="B36" i="51"/>
  <c r="C36" i="51"/>
  <c r="D36" i="51"/>
  <c r="E36" i="51"/>
  <c r="F36" i="51"/>
  <c r="G36" i="51"/>
  <c r="G5" i="51"/>
  <c r="F5" i="51"/>
  <c r="E5" i="51"/>
  <c r="D5" i="51"/>
  <c r="C5" i="51"/>
  <c r="B5" i="51"/>
  <c r="N6" i="54" l="1"/>
  <c r="G34" i="56"/>
  <c r="G33" i="56"/>
  <c r="F35" i="54"/>
  <c r="F34" i="54"/>
  <c r="E35" i="53"/>
  <c r="E34" i="53"/>
  <c r="E35" i="52"/>
  <c r="E34" i="52"/>
  <c r="H35" i="51"/>
  <c r="H36" i="51"/>
  <c r="F36" i="78" l="1"/>
  <c r="F37" i="78"/>
  <c r="B36" i="78"/>
  <c r="B37" i="78"/>
  <c r="E38" i="78"/>
  <c r="D38" i="78"/>
  <c r="C38" i="78"/>
  <c r="F35" i="78" l="1"/>
  <c r="B35" i="78"/>
  <c r="H34" i="51" l="1"/>
  <c r="B32" i="89" l="1"/>
  <c r="B31" i="89"/>
  <c r="B30" i="89"/>
  <c r="B29" i="89"/>
  <c r="B28" i="89"/>
  <c r="B27" i="89"/>
  <c r="B26" i="89"/>
  <c r="B25" i="89"/>
  <c r="B24" i="89"/>
  <c r="B23" i="89"/>
  <c r="B22" i="89"/>
  <c r="B21" i="89"/>
  <c r="B20" i="89"/>
  <c r="B19" i="89"/>
  <c r="B18" i="89"/>
  <c r="B17" i="89"/>
  <c r="B16" i="89"/>
  <c r="B15" i="89"/>
  <c r="B14" i="89"/>
  <c r="B13" i="89"/>
  <c r="B12" i="89"/>
  <c r="B11" i="89"/>
  <c r="B10" i="89"/>
  <c r="B9" i="89"/>
  <c r="B8" i="89"/>
  <c r="B7" i="89"/>
  <c r="B6" i="89"/>
  <c r="B5" i="89"/>
  <c r="B4" i="89"/>
  <c r="B3" i="89"/>
  <c r="B4" i="88"/>
  <c r="B5" i="88"/>
  <c r="B6" i="88"/>
  <c r="B7" i="88"/>
  <c r="B8" i="88"/>
  <c r="B9" i="88"/>
  <c r="B10" i="88"/>
  <c r="B11" i="88"/>
  <c r="B12" i="88"/>
  <c r="B13" i="88"/>
  <c r="B14" i="88"/>
  <c r="B15" i="88"/>
  <c r="B16" i="88"/>
  <c r="B17" i="88"/>
  <c r="B18" i="88"/>
  <c r="B19" i="88"/>
  <c r="B20" i="88"/>
  <c r="B21" i="88"/>
  <c r="B22" i="88"/>
  <c r="B23" i="88"/>
  <c r="B24" i="88"/>
  <c r="B25" i="88"/>
  <c r="B26" i="88"/>
  <c r="B27" i="88"/>
  <c r="B28" i="88"/>
  <c r="B29" i="88"/>
  <c r="B30" i="88"/>
  <c r="B31" i="88"/>
  <c r="B32" i="88"/>
  <c r="B3" i="88"/>
  <c r="G32" i="56"/>
  <c r="F33" i="54"/>
  <c r="E33" i="53"/>
  <c r="E33" i="52"/>
  <c r="G31" i="56" l="1"/>
  <c r="F32" i="54"/>
  <c r="E32" i="53"/>
  <c r="E32" i="52"/>
  <c r="H33" i="51" l="1"/>
  <c r="B34" i="78" l="1"/>
  <c r="F34" i="78"/>
  <c r="F33" i="78"/>
  <c r="B33" i="78"/>
  <c r="F32" i="78"/>
  <c r="B32" i="78"/>
  <c r="F31" i="78"/>
  <c r="B31" i="78"/>
  <c r="F30" i="78"/>
  <c r="B30" i="78"/>
  <c r="F29" i="78"/>
  <c r="B29" i="78"/>
  <c r="F28" i="78"/>
  <c r="B28" i="78"/>
  <c r="F27" i="78"/>
  <c r="B27" i="78"/>
  <c r="F26" i="78"/>
  <c r="B26" i="78"/>
  <c r="F25" i="78"/>
  <c r="B25" i="78"/>
  <c r="F24" i="78"/>
  <c r="B24" i="78"/>
  <c r="F23" i="78"/>
  <c r="B23" i="78"/>
  <c r="F22" i="78"/>
  <c r="B22" i="78"/>
  <c r="F21" i="78"/>
  <c r="B21" i="78"/>
  <c r="F20" i="78"/>
  <c r="B20" i="78"/>
  <c r="F19" i="78"/>
  <c r="B19" i="78"/>
  <c r="F18" i="78"/>
  <c r="B18" i="78"/>
  <c r="F17" i="78"/>
  <c r="B17" i="78"/>
  <c r="F16" i="78"/>
  <c r="B16" i="78"/>
  <c r="F15" i="78"/>
  <c r="B15" i="78"/>
  <c r="F14" i="78"/>
  <c r="B14" i="78"/>
  <c r="F13" i="78"/>
  <c r="B13" i="78"/>
  <c r="F12" i="78"/>
  <c r="B12" i="78"/>
  <c r="F11" i="78"/>
  <c r="B11" i="78"/>
  <c r="F10" i="78"/>
  <c r="B10" i="78"/>
  <c r="F9" i="78"/>
  <c r="B9" i="78"/>
  <c r="F8" i="78"/>
  <c r="B8" i="78"/>
  <c r="F7" i="78"/>
  <c r="B7" i="78"/>
  <c r="F6" i="78"/>
  <c r="B6" i="78"/>
  <c r="F38" i="78" l="1"/>
  <c r="B38" i="78"/>
  <c r="G30" i="56" l="1"/>
  <c r="F31" i="54"/>
  <c r="E31" i="53"/>
  <c r="E31" i="52"/>
  <c r="H32" i="51" l="1"/>
  <c r="G29" i="56" l="1"/>
  <c r="F30" i="54"/>
  <c r="E30" i="53"/>
  <c r="E30" i="52"/>
  <c r="H31" i="51"/>
  <c r="H30" i="51" l="1"/>
  <c r="H29" i="51"/>
  <c r="H28" i="51"/>
  <c r="H27" i="51"/>
  <c r="H26" i="51"/>
  <c r="H25" i="51"/>
  <c r="H24" i="51"/>
  <c r="H23" i="51"/>
  <c r="H22" i="51"/>
  <c r="H21" i="51"/>
  <c r="H20" i="51"/>
  <c r="H19" i="51"/>
  <c r="H18" i="51"/>
  <c r="H17" i="51"/>
  <c r="H16" i="51"/>
  <c r="H15" i="51"/>
  <c r="H14" i="51"/>
  <c r="H13" i="51"/>
  <c r="H12" i="51"/>
  <c r="H11" i="51"/>
  <c r="H10" i="51"/>
  <c r="H9" i="51"/>
  <c r="H8" i="51"/>
  <c r="H7" i="51"/>
  <c r="H6" i="51"/>
  <c r="H5" i="51"/>
  <c r="G27" i="56" l="1"/>
  <c r="G28" i="56"/>
  <c r="F28" i="54"/>
  <c r="F29" i="54"/>
  <c r="E28" i="53"/>
  <c r="E29" i="53"/>
  <c r="E28" i="52"/>
  <c r="E29" i="52"/>
  <c r="G4" i="56" l="1"/>
  <c r="G5" i="56"/>
  <c r="G6" i="56"/>
  <c r="G7" i="56"/>
  <c r="G8" i="56"/>
  <c r="G9" i="56"/>
  <c r="G10" i="56"/>
  <c r="G11" i="56"/>
  <c r="G12" i="56"/>
  <c r="G13" i="56"/>
  <c r="G14" i="56"/>
  <c r="G15" i="56"/>
  <c r="G16" i="56"/>
  <c r="G17" i="56"/>
  <c r="G18" i="56"/>
  <c r="G19" i="56"/>
  <c r="G20" i="56"/>
  <c r="G21" i="56"/>
  <c r="G22" i="56"/>
  <c r="G23" i="56"/>
  <c r="G24" i="56"/>
  <c r="G25" i="56"/>
  <c r="G26" i="56"/>
  <c r="G3" i="56"/>
  <c r="F5" i="54"/>
  <c r="F6" i="54"/>
  <c r="F7" i="54"/>
  <c r="F8" i="54"/>
  <c r="F9" i="54"/>
  <c r="F10" i="54"/>
  <c r="F11" i="54"/>
  <c r="F12" i="54"/>
  <c r="F13" i="54"/>
  <c r="F14" i="54"/>
  <c r="F15" i="54"/>
  <c r="F16" i="54"/>
  <c r="F17" i="54"/>
  <c r="F18" i="54"/>
  <c r="F19" i="54"/>
  <c r="F20" i="54"/>
  <c r="F21" i="54"/>
  <c r="F22" i="54"/>
  <c r="F23" i="54"/>
  <c r="F24" i="54"/>
  <c r="F25" i="54"/>
  <c r="F26" i="54"/>
  <c r="F27" i="54"/>
  <c r="F4" i="54"/>
  <c r="E5" i="53"/>
  <c r="E6" i="53"/>
  <c r="E7" i="53"/>
  <c r="E8" i="53"/>
  <c r="E9" i="53"/>
  <c r="E10" i="53"/>
  <c r="E11" i="53"/>
  <c r="E12" i="53"/>
  <c r="E13" i="53"/>
  <c r="E14" i="53"/>
  <c r="E15" i="53"/>
  <c r="E16" i="53"/>
  <c r="E17" i="53"/>
  <c r="E18" i="53"/>
  <c r="E19" i="53"/>
  <c r="E20" i="53"/>
  <c r="E21" i="53"/>
  <c r="E22" i="53"/>
  <c r="E23" i="53"/>
  <c r="E24" i="53"/>
  <c r="E25" i="53"/>
  <c r="E26" i="53"/>
  <c r="E27" i="53"/>
  <c r="E4" i="53"/>
  <c r="E5" i="52"/>
  <c r="E6" i="52"/>
  <c r="E7" i="52"/>
  <c r="E8" i="52"/>
  <c r="E9" i="52"/>
  <c r="E10" i="52"/>
  <c r="E11" i="52"/>
  <c r="E12" i="52"/>
  <c r="E13" i="52"/>
  <c r="E14" i="52"/>
  <c r="E15" i="52"/>
  <c r="E16" i="52"/>
  <c r="E17" i="52"/>
  <c r="E18" i="52"/>
  <c r="E19" i="52"/>
  <c r="E20" i="52"/>
  <c r="E21" i="52"/>
  <c r="E22" i="52"/>
  <c r="E23" i="52"/>
  <c r="E24" i="52"/>
  <c r="E25" i="52"/>
  <c r="E26" i="52"/>
  <c r="E27" i="52"/>
  <c r="E4" i="52"/>
</calcChain>
</file>

<file path=xl/sharedStrings.xml><?xml version="1.0" encoding="utf-8"?>
<sst xmlns="http://schemas.openxmlformats.org/spreadsheetml/2006/main" count="589" uniqueCount="110">
  <si>
    <t>Almaco Jack</t>
  </si>
  <si>
    <t>Commercial</t>
  </si>
  <si>
    <t>For-Hire</t>
  </si>
  <si>
    <t>Private</t>
  </si>
  <si>
    <t>Atlantic Spadefish</t>
  </si>
  <si>
    <t>Banded Rudderfish</t>
  </si>
  <si>
    <t>Blueline Tilefish</t>
  </si>
  <si>
    <t>Cubera Snapper</t>
  </si>
  <si>
    <t>Total</t>
  </si>
  <si>
    <t>Gray Snapper</t>
  </si>
  <si>
    <t>Gray Triggerfish</t>
  </si>
  <si>
    <t>Jolthead Porgy</t>
  </si>
  <si>
    <t>Knobbed Porgy</t>
  </si>
  <si>
    <t>Lane Snapper</t>
  </si>
  <si>
    <t>Lesser Amberjack</t>
  </si>
  <si>
    <t>Red Hind</t>
  </si>
  <si>
    <t>Rock Hind</t>
  </si>
  <si>
    <t>Scamp</t>
  </si>
  <si>
    <t>Tomtate</t>
  </si>
  <si>
    <t>Silk Snapper</t>
  </si>
  <si>
    <t>Whitebone Porgy</t>
  </si>
  <si>
    <t>Yellowedge Grouper</t>
  </si>
  <si>
    <t>White Grunt</t>
  </si>
  <si>
    <t>Year</t>
  </si>
  <si>
    <t>Red Porgy</t>
  </si>
  <si>
    <t>Red Grouper</t>
  </si>
  <si>
    <t>Total Rec</t>
  </si>
  <si>
    <t>Snowy Grouper</t>
  </si>
  <si>
    <t>Vermilion Snapper</t>
  </si>
  <si>
    <t>ACL</t>
  </si>
  <si>
    <t>Graysby</t>
  </si>
  <si>
    <t>Saucereye Porgy</t>
  </si>
  <si>
    <t>Margate</t>
  </si>
  <si>
    <t>Coney</t>
  </si>
  <si>
    <t>Misty Grouper</t>
  </si>
  <si>
    <t>Blackfin Snapper</t>
  </si>
  <si>
    <t>Yellowmouth Grouper</t>
  </si>
  <si>
    <t>Queen Snapper</t>
  </si>
  <si>
    <t>Scup</t>
  </si>
  <si>
    <t>Sand Tilefish</t>
  </si>
  <si>
    <t>Yellowfin Grouper</t>
  </si>
  <si>
    <t>Deepwater Complex</t>
  </si>
  <si>
    <t>Jacks Complex</t>
  </si>
  <si>
    <t>Snappers Complex</t>
  </si>
  <si>
    <t>Grunts Complex</t>
  </si>
  <si>
    <t>Sailor's Choice</t>
  </si>
  <si>
    <t>Shallow-Water Complex</t>
  </si>
  <si>
    <t>Porgy Complex</t>
  </si>
  <si>
    <t>Greater Amberjack</t>
  </si>
  <si>
    <t>Yellowtail Snapper</t>
  </si>
  <si>
    <t>Mutton Snapper</t>
  </si>
  <si>
    <t>Black Grouper</t>
  </si>
  <si>
    <t>Black Sea Bass</t>
  </si>
  <si>
    <t>Gag</t>
  </si>
  <si>
    <t>Red Snapper</t>
  </si>
  <si>
    <t>Golden Tilefish</t>
  </si>
  <si>
    <t>Bar Jack</t>
  </si>
  <si>
    <t>Dolphin</t>
  </si>
  <si>
    <t>Wahoo</t>
  </si>
  <si>
    <t>FLK/EFL Hogfish</t>
  </si>
  <si>
    <t>GA-NC Hogfish</t>
  </si>
  <si>
    <t>King Mackerel</t>
  </si>
  <si>
    <t>Spanish Mackerel</t>
  </si>
  <si>
    <t>Atl Cobia</t>
  </si>
  <si>
    <t>GA and North</t>
  </si>
  <si>
    <t>FLE Cobia</t>
  </si>
  <si>
    <t>East Coast of FL</t>
  </si>
  <si>
    <t>The 2017 ABC/ACL are plotted back in time as reference. Also, these are in ponds whereas the actual ABC and Acl will be in numbers of fish. Since the size limit used to estimate this ABC/ACL in weight is still the same for these years of data, it should be a viable comparison.</t>
  </si>
  <si>
    <t>2017 ABC</t>
  </si>
  <si>
    <t>2017 ACL</t>
  </si>
  <si>
    <t>Rec ACL</t>
  </si>
  <si>
    <t>Com ACL</t>
  </si>
  <si>
    <t>Avg 12-16</t>
  </si>
  <si>
    <t>Commercial Landings</t>
  </si>
  <si>
    <t>Total Old</t>
  </si>
  <si>
    <t>Old Rec</t>
  </si>
  <si>
    <t>Total New</t>
  </si>
  <si>
    <t>New Rec</t>
  </si>
  <si>
    <t>Old Allocation</t>
  </si>
  <si>
    <t>New Allocation</t>
  </si>
  <si>
    <t>Old ACL</t>
  </si>
  <si>
    <t>Old ABC</t>
  </si>
  <si>
    <t>Value</t>
  </si>
  <si>
    <t>Moderately High</t>
  </si>
  <si>
    <t>Associated Scalar</t>
  </si>
  <si>
    <t>Range of Years</t>
  </si>
  <si>
    <t>1999-2007</t>
  </si>
  <si>
    <t>Catch Statistic</t>
  </si>
  <si>
    <t>Proposed ABC</t>
  </si>
  <si>
    <t>Statistic</t>
  </si>
  <si>
    <t>Risk of Overexplpoitation</t>
  </si>
  <si>
    <t>Year of Max</t>
  </si>
  <si>
    <t>Council Risk</t>
  </si>
  <si>
    <t>Old Stats for ORCS</t>
  </si>
  <si>
    <t>95% ABC</t>
  </si>
  <si>
    <t>New ACL</t>
  </si>
  <si>
    <t>New ABC</t>
  </si>
  <si>
    <t>com</t>
  </si>
  <si>
    <t>rec</t>
  </si>
  <si>
    <t>ABC num</t>
  </si>
  <si>
    <t>ACL = 95% ABC</t>
  </si>
  <si>
    <t>Old Recreational Landings</t>
  </si>
  <si>
    <t>New Recreational Landings</t>
  </si>
  <si>
    <t>Old Landings</t>
  </si>
  <si>
    <t>New Landings</t>
  </si>
  <si>
    <t>Avg 86-08</t>
  </si>
  <si>
    <t>Avg 06-08</t>
  </si>
  <si>
    <t>Rank</t>
  </si>
  <si>
    <t>Does include Rec Monroe County</t>
  </si>
  <si>
    <t>Does not include Rec Monroe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</si>
</sst>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 x14ac:knownFonts="1">
    <font>
      <sz val="11"/>
      <color theme="1"/>
      <name val="Calibri"/>
      <family val="2"/>
      <scheme val="minor"/>
    </font>
    <font>
      <b/>
      <sz val="11"/>
      <color theme="1"/>
      <name val="Calibri"/>
      <family val="2"/>
      <scheme val="minor"/>
    </font>
    <font>
      <sz val="10"/>
      <color rgb="FF000000"/>
      <name val="Arial"/>
      <family val="2"/>
    </font>
    <font>
      <sz val="11"/>
      <color theme="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9" fontId="3" fillId="0" borderId="0" applyFont="0" applyFill="0" applyBorder="0" applyAlignment="0" applyProtection="0"/>
  </cellStyleXfs>
  <cellXfs count="114">
    <xf numFmtId="0" fontId="0" fillId="0" borderId="0" xfId="0"/>
    <xf numFmtId="0" fontId="1" fillId="0" borderId="0" xfId="0" applyNumberFormat="1" applyFont="1" applyAlignment="1">
      <alignment horizontal="center"/>
    </xf>
    <xf numFmtId="0" fontId="1" fillId="0" borderId="0" xfId="0" applyFont="1"/>
    <xf numFmtId="3" fontId="0" fillId="2" borderId="0" xfId="0" applyNumberFormat="1" applyFill="1" applyAlignment="1">
      <alignment horizontal="center"/>
    </xf>
    <xf numFmtId="3" fontId="0" fillId="3" borderId="0" xfId="0" applyNumberFormat="1" applyFill="1" applyAlignment="1">
      <alignment horizontal="center"/>
    </xf>
    <xf numFmtId="0" fontId="0" fillId="4" borderId="0" xfId="0" applyFill="1"/>
    <xf numFmtId="3" fontId="0" fillId="4" borderId="0" xfId="0" applyNumberFormat="1" applyFill="1" applyAlignment="1">
      <alignment horizontal="center"/>
    </xf>
    <xf numFmtId="0" fontId="1" fillId="0" borderId="0" xfId="0" applyFont="1" applyAlignment="1">
      <alignment horizontal="center"/>
    </xf>
    <xf numFmtId="3" fontId="0" fillId="0" borderId="0" xfId="0" applyNumberFormat="1" applyAlignment="1">
      <alignment horizontal="center"/>
    </xf>
    <xf numFmtId="0" fontId="0" fillId="0" borderId="0" xfId="0"/>
    <xf numFmtId="3" fontId="0" fillId="0" borderId="0" xfId="0" applyNumberFormat="1" applyFill="1" applyAlignment="1">
      <alignment horizontal="center"/>
    </xf>
    <xf numFmtId="0" fontId="0" fillId="3"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3" fontId="0" fillId="0" borderId="1"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NumberFormat="1" applyFont="1" applyBorder="1" applyAlignment="1">
      <alignment horizontal="center"/>
    </xf>
    <xf numFmtId="3"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0" fillId="0" borderId="0" xfId="0"/>
    <xf numFmtId="0" fontId="1" fillId="0" borderId="0" xfId="0" applyNumberFormat="1" applyFont="1"/>
    <xf numFmtId="0" fontId="0" fillId="3" borderId="0" xfId="0" applyFill="1"/>
    <xf numFmtId="0" fontId="0" fillId="2" borderId="0" xfId="0" applyFill="1"/>
    <xf numFmtId="0" fontId="1" fillId="0" borderId="0" xfId="0" applyNumberFormat="1" applyFont="1" applyAlignment="1">
      <alignment horizontal="center"/>
    </xf>
    <xf numFmtId="3" fontId="0" fillId="0" borderId="0" xfId="0" applyNumberFormat="1"/>
    <xf numFmtId="3" fontId="0" fillId="3" borderId="0" xfId="0" applyNumberFormat="1" applyFill="1" applyAlignment="1">
      <alignment horizontal="center"/>
    </xf>
    <xf numFmtId="3" fontId="0" fillId="2" borderId="0" xfId="0" applyNumberFormat="1" applyFill="1" applyAlignment="1">
      <alignment horizontal="center"/>
    </xf>
    <xf numFmtId="3" fontId="0" fillId="4" borderId="0" xfId="0" applyNumberFormat="1" applyFill="1" applyAlignment="1">
      <alignment horizontal="center"/>
    </xf>
    <xf numFmtId="0" fontId="1" fillId="0" borderId="0" xfId="0" applyFont="1"/>
    <xf numFmtId="3" fontId="0" fillId="0" borderId="1" xfId="0" applyNumberFormat="1" applyBorder="1" applyAlignment="1">
      <alignment horizontal="center"/>
    </xf>
    <xf numFmtId="0" fontId="0" fillId="0" borderId="0" xfId="0" applyFill="1"/>
    <xf numFmtId="3" fontId="0" fillId="0" borderId="0" xfId="0" applyNumberFormat="1" applyFont="1" applyAlignment="1">
      <alignment horizontal="center"/>
    </xf>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NumberFormat="1" applyFont="1" applyBorder="1" applyAlignment="1">
      <alignment horizontal="center" vertical="center"/>
    </xf>
    <xf numFmtId="0" fontId="0" fillId="0" borderId="0" xfId="0" applyNumberFormat="1" applyFont="1" applyAlignment="1">
      <alignment horizontal="center"/>
    </xf>
    <xf numFmtId="3" fontId="0" fillId="0" borderId="0" xfId="0" applyNumberFormat="1" applyFont="1"/>
    <xf numFmtId="0" fontId="0" fillId="6" borderId="0" xfId="0" applyFill="1" applyAlignment="1">
      <alignment horizontal="center"/>
    </xf>
    <xf numFmtId="3" fontId="0" fillId="6" borderId="0" xfId="0" applyNumberFormat="1" applyFill="1" applyAlignment="1">
      <alignment horizontal="center"/>
    </xf>
    <xf numFmtId="0" fontId="1" fillId="0" borderId="0" xfId="0" applyFont="1" applyBorder="1" applyAlignment="1">
      <alignment horizontal="center" vertical="center"/>
    </xf>
    <xf numFmtId="3" fontId="0" fillId="0" borderId="0" xfId="0" applyNumberFormat="1" applyBorder="1" applyAlignment="1">
      <alignment horizontal="center"/>
    </xf>
    <xf numFmtId="0" fontId="0" fillId="0" borderId="0" xfId="0" applyAlignment="1">
      <alignment horizontal="center"/>
    </xf>
    <xf numFmtId="3" fontId="0" fillId="5" borderId="0" xfId="0" applyNumberFormat="1" applyFill="1" applyAlignment="1">
      <alignment horizontal="center"/>
    </xf>
    <xf numFmtId="0" fontId="1" fillId="0" borderId="0" xfId="0" applyNumberFormat="1" applyFont="1" applyBorder="1" applyAlignment="1">
      <alignment horizontal="center"/>
    </xf>
    <xf numFmtId="2" fontId="0" fillId="0" borderId="0" xfId="0" applyNumberFormat="1"/>
    <xf numFmtId="165" fontId="0" fillId="0" borderId="0" xfId="2" applyNumberFormat="1" applyFont="1"/>
    <xf numFmtId="0" fontId="0" fillId="0" borderId="0" xfId="0" applyAlignment="1">
      <alignment horizontal="center"/>
    </xf>
    <xf numFmtId="0" fontId="0" fillId="0" borderId="0" xfId="0" applyAlignment="1">
      <alignment horizontal="center"/>
    </xf>
    <xf numFmtId="0" fontId="0" fillId="0" borderId="0" xfId="0" applyAlignment="1"/>
    <xf numFmtId="0" fontId="0" fillId="5" borderId="0" xfId="0" applyFill="1" applyAlignment="1">
      <alignment horizontal="center"/>
    </xf>
    <xf numFmtId="0" fontId="0" fillId="0" borderId="2" xfId="0" applyBorder="1"/>
    <xf numFmtId="0" fontId="0" fillId="0" borderId="2" xfId="0" applyBorder="1" applyAlignment="1">
      <alignment horizontal="center"/>
    </xf>
    <xf numFmtId="0" fontId="0" fillId="5" borderId="5" xfId="0" applyFill="1" applyBorder="1" applyAlignment="1">
      <alignment horizontal="center"/>
    </xf>
    <xf numFmtId="3" fontId="0" fillId="5" borderId="5" xfId="0" applyNumberFormat="1" applyFill="1" applyBorder="1"/>
    <xf numFmtId="3" fontId="0" fillId="5" borderId="5" xfId="0" applyNumberFormat="1" applyFill="1" applyBorder="1" applyAlignment="1">
      <alignment horizontal="center"/>
    </xf>
    <xf numFmtId="3" fontId="0" fillId="5" borderId="7" xfId="0" applyNumberFormat="1" applyFill="1" applyBorder="1" applyAlignment="1">
      <alignment horizontal="center"/>
    </xf>
    <xf numFmtId="0" fontId="0" fillId="2" borderId="0" xfId="0" applyFill="1" applyBorder="1" applyAlignment="1">
      <alignment horizontal="center"/>
    </xf>
    <xf numFmtId="165" fontId="0" fillId="2" borderId="0" xfId="2" applyNumberFormat="1" applyFont="1" applyFill="1" applyBorder="1" applyAlignment="1">
      <alignment horizontal="center"/>
    </xf>
    <xf numFmtId="0" fontId="1" fillId="2" borderId="0" xfId="0" applyFont="1" applyFill="1" applyBorder="1"/>
    <xf numFmtId="0" fontId="0" fillId="2" borderId="0" xfId="0" applyFill="1" applyBorder="1"/>
    <xf numFmtId="3" fontId="0" fillId="2" borderId="0" xfId="0" applyNumberFormat="1" applyFill="1" applyBorder="1" applyAlignment="1">
      <alignment horizontal="center"/>
    </xf>
    <xf numFmtId="0" fontId="0" fillId="4" borderId="5" xfId="0" applyFill="1" applyBorder="1" applyAlignment="1">
      <alignment horizontal="center"/>
    </xf>
    <xf numFmtId="165" fontId="0" fillId="4" borderId="5" xfId="2" applyNumberFormat="1" applyFont="1" applyFill="1" applyBorder="1" applyAlignment="1">
      <alignment horizontal="center"/>
    </xf>
    <xf numFmtId="0" fontId="1" fillId="4" borderId="5" xfId="0" applyFont="1" applyFill="1" applyBorder="1"/>
    <xf numFmtId="0" fontId="0" fillId="4" borderId="5" xfId="0" applyFill="1" applyBorder="1"/>
    <xf numFmtId="3" fontId="0" fillId="4" borderId="5" xfId="0" applyNumberFormat="1" applyFill="1" applyBorder="1" applyAlignment="1">
      <alignment horizontal="center"/>
    </xf>
    <xf numFmtId="3" fontId="0" fillId="2" borderId="8" xfId="0" applyNumberForma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3" borderId="0" xfId="0" applyFill="1" applyBorder="1" applyAlignment="1">
      <alignment horizontal="center"/>
    </xf>
    <xf numFmtId="165" fontId="0" fillId="3" borderId="0" xfId="2" applyNumberFormat="1" applyFont="1" applyFill="1" applyBorder="1" applyAlignment="1">
      <alignment horizontal="center"/>
    </xf>
    <xf numFmtId="0" fontId="1" fillId="3" borderId="0" xfId="0" applyFont="1" applyFill="1" applyBorder="1"/>
    <xf numFmtId="0" fontId="0" fillId="3" borderId="0" xfId="0" applyFill="1" applyBorder="1"/>
    <xf numFmtId="3" fontId="0" fillId="3" borderId="0" xfId="0" applyNumberFormat="1" applyFill="1" applyBorder="1" applyAlignment="1">
      <alignment horizontal="center"/>
    </xf>
    <xf numFmtId="3" fontId="0" fillId="3" borderId="8" xfId="0" applyNumberFormat="1" applyFill="1" applyBorder="1" applyAlignment="1">
      <alignment horizontal="center"/>
    </xf>
    <xf numFmtId="0" fontId="0" fillId="0" borderId="4" xfId="0" applyBorder="1"/>
    <xf numFmtId="0" fontId="0" fillId="0" borderId="6" xfId="0" applyBorder="1" applyAlignment="1">
      <alignment horizontal="center"/>
    </xf>
    <xf numFmtId="3" fontId="1" fillId="0" borderId="6" xfId="0" applyNumberFormat="1" applyFont="1" applyBorder="1" applyAlignment="1">
      <alignment horizontal="center"/>
    </xf>
    <xf numFmtId="3" fontId="0" fillId="0" borderId="6" xfId="0" applyNumberFormat="1" applyBorder="1" applyAlignment="1">
      <alignment horizontal="center"/>
    </xf>
    <xf numFmtId="3" fontId="0" fillId="0" borderId="9" xfId="0" applyNumberFormat="1" applyBorder="1" applyAlignment="1">
      <alignment horizontal="center"/>
    </xf>
    <xf numFmtId="0" fontId="0" fillId="6" borderId="0" xfId="0" applyFill="1" applyBorder="1" applyAlignment="1">
      <alignment horizontal="center"/>
    </xf>
    <xf numFmtId="0" fontId="0" fillId="6" borderId="0" xfId="0" applyFill="1" applyBorder="1"/>
    <xf numFmtId="0" fontId="1" fillId="6" borderId="0" xfId="0" applyFont="1" applyFill="1" applyBorder="1"/>
    <xf numFmtId="3" fontId="0" fillId="6" borderId="0" xfId="0" applyNumberFormat="1" applyFill="1" applyBorder="1" applyAlignment="1">
      <alignment horizontal="center"/>
    </xf>
    <xf numFmtId="3" fontId="0" fillId="6" borderId="8" xfId="0" applyNumberFormat="1" applyFill="1" applyBorder="1" applyAlignment="1">
      <alignment horizontal="center"/>
    </xf>
    <xf numFmtId="0" fontId="0" fillId="0" borderId="6" xfId="0" applyBorder="1"/>
    <xf numFmtId="0" fontId="1" fillId="0" borderId="6" xfId="0" applyFont="1" applyBorder="1"/>
    <xf numFmtId="165" fontId="0" fillId="2" borderId="0" xfId="2" applyNumberFormat="1" applyFont="1" applyFill="1" applyBorder="1"/>
    <xf numFmtId="165" fontId="0" fillId="6" borderId="0" xfId="2" applyNumberFormat="1" applyFont="1" applyFill="1" applyBorder="1"/>
    <xf numFmtId="3" fontId="0" fillId="4" borderId="7" xfId="0" applyNumberFormat="1" applyFill="1" applyBorder="1" applyAlignment="1">
      <alignment horizontal="center"/>
    </xf>
    <xf numFmtId="0" fontId="1" fillId="0" borderId="0" xfId="0" applyFont="1" applyFill="1" applyAlignment="1">
      <alignment horizontal="center"/>
    </xf>
    <xf numFmtId="0" fontId="0" fillId="0" borderId="0" xfId="0" applyNumberFormat="1" applyFont="1" applyFill="1" applyAlignment="1">
      <alignment horizontal="center"/>
    </xf>
    <xf numFmtId="165" fontId="0" fillId="0" borderId="0" xfId="2" applyNumberFormat="1" applyFont="1" applyAlignment="1">
      <alignment horizontal="center"/>
    </xf>
    <xf numFmtId="3" fontId="0" fillId="0" borderId="1" xfId="0" applyNumberFormat="1" applyFill="1" applyBorder="1" applyAlignment="1">
      <alignment horizontal="center"/>
    </xf>
    <xf numFmtId="0" fontId="1" fillId="0" borderId="1" xfId="0" applyFont="1" applyFill="1" applyBorder="1" applyAlignment="1">
      <alignment horizontal="center"/>
    </xf>
    <xf numFmtId="0" fontId="0" fillId="0" borderId="0" xfId="0" applyNumberFormat="1" applyFont="1" applyFill="1" applyBorder="1" applyAlignment="1">
      <alignment horizontal="center" vertical="center"/>
    </xf>
    <xf numFmtId="0" fontId="0" fillId="0" borderId="0" xfId="0" applyAlignment="1">
      <alignment horizontal="center"/>
    </xf>
    <xf numFmtId="164" fontId="0" fillId="0" borderId="0" xfId="0" applyNumberFormat="1" applyFill="1" applyAlignment="1">
      <alignment horizontal="center"/>
    </xf>
    <xf numFmtId="0" fontId="1" fillId="0" borderId="1" xfId="0" applyFont="1" applyFill="1" applyBorder="1" applyAlignment="1">
      <alignment horizontal="center" vertical="center"/>
    </xf>
    <xf numFmtId="3" fontId="0" fillId="0" borderId="0" xfId="0" applyNumberFormat="1" applyBorder="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left" vertical="top" wrapText="1"/>
    </xf>
    <xf numFmtId="0" fontId="1" fillId="0" borderId="1" xfId="0" applyFont="1" applyBorder="1" applyAlignment="1">
      <alignment horizontal="center"/>
    </xf>
    <xf numFmtId="0" fontId="0" fillId="0" borderId="3" xfId="0" applyBorder="1" applyAlignment="1">
      <alignment horizontal="center"/>
    </xf>
    <xf numFmtId="0" fontId="1" fillId="0" borderId="0" xfId="0" applyFont="1" applyAlignment="1">
      <alignment horizontal="center"/>
    </xf>
    <xf numFmtId="0" fontId="0" fillId="7" borderId="0" xfId="0" applyFill="1" applyAlignment="1">
      <alignment horizontal="center"/>
    </xf>
    <xf numFmtId="3" fontId="0" fillId="7" borderId="0" xfId="0" applyNumberFormat="1" applyFill="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tx>
            <c:strRef>
              <c:f>'A Spadefish'!$C$3</c:f>
              <c:strCache>
                <c:ptCount val="1"/>
                <c:pt idx="0">
                  <c:v>Old Rec</c:v>
                </c:pt>
              </c:strCache>
            </c:strRef>
          </c:tx>
          <c:xVal>
            <c:numRef>
              <c:f>'A Spadefish'!$A$4:$A$35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 Spadefish'!$C$4:$C$35</c:f>
              <c:numCache>
                <c:formatCode>#,##0</c:formatCode>
                <c:ptCount val="32"/>
                <c:pt idx="0">
                  <c:v>169392.01545994999</c:v>
                </c:pt>
                <c:pt idx="1">
                  <c:v>40511.732586106998</c:v>
                </c:pt>
                <c:pt idx="2">
                  <c:v>100729.7971047</c:v>
                </c:pt>
                <c:pt idx="3">
                  <c:v>90695.055590549979</c:v>
                </c:pt>
                <c:pt idx="4">
                  <c:v>39384.012258688002</c:v>
                </c:pt>
                <c:pt idx="5">
                  <c:v>142016.79469278597</c:v>
                </c:pt>
                <c:pt idx="6">
                  <c:v>270747.16834321001</c:v>
                </c:pt>
                <c:pt idx="7">
                  <c:v>211510.95347698999</c:v>
                </c:pt>
                <c:pt idx="8">
                  <c:v>134309.16159599999</c:v>
                </c:pt>
                <c:pt idx="9">
                  <c:v>155389.07756464998</c:v>
                </c:pt>
                <c:pt idx="10">
                  <c:v>143433.80427943004</c:v>
                </c:pt>
                <c:pt idx="11">
                  <c:v>149221.42474319998</c:v>
                </c:pt>
                <c:pt idx="12">
                  <c:v>105777.91811184997</c:v>
                </c:pt>
                <c:pt idx="13">
                  <c:v>147334.08146425997</c:v>
                </c:pt>
                <c:pt idx="14">
                  <c:v>130457.72701801</c:v>
                </c:pt>
                <c:pt idx="15">
                  <c:v>220676.05956146002</c:v>
                </c:pt>
                <c:pt idx="16">
                  <c:v>66839.800234250011</c:v>
                </c:pt>
                <c:pt idx="17">
                  <c:v>209407.20575480995</c:v>
                </c:pt>
                <c:pt idx="18">
                  <c:v>66376.32508592002</c:v>
                </c:pt>
                <c:pt idx="19">
                  <c:v>104294.18156142</c:v>
                </c:pt>
                <c:pt idx="20">
                  <c:v>152037.7752231</c:v>
                </c:pt>
                <c:pt idx="21">
                  <c:v>158998.11917366998</c:v>
                </c:pt>
                <c:pt idx="22">
                  <c:v>147442.39879024</c:v>
                </c:pt>
                <c:pt idx="23">
                  <c:v>213230.58136692099</c:v>
                </c:pt>
                <c:pt idx="24">
                  <c:v>449117.37144354993</c:v>
                </c:pt>
                <c:pt idx="25">
                  <c:v>99503.331488745011</c:v>
                </c:pt>
                <c:pt idx="26">
                  <c:v>56006.638821425004</c:v>
                </c:pt>
                <c:pt idx="27">
                  <c:v>53878.161799009999</c:v>
                </c:pt>
                <c:pt idx="28">
                  <c:v>703296.27866106993</c:v>
                </c:pt>
                <c:pt idx="29">
                  <c:v>226200.40988708002</c:v>
                </c:pt>
                <c:pt idx="30">
                  <c:v>27766.573638410002</c:v>
                </c:pt>
                <c:pt idx="31">
                  <c:v>127046.66740264399</c:v>
                </c:pt>
              </c:numCache>
            </c:numRef>
          </c:yVal>
          <c:smooth val="0"/>
          <c:extLst>
            <c:ext xmlns:c16="http://schemas.microsoft.com/office/drawing/2014/chart" uri="{C3380CC4-5D6E-409C-BE32-E72D297353CC}">
              <c16:uniqueId val="{00000002-A6CD-45E1-99CD-8C4BC61D4F47}"/>
            </c:ext>
          </c:extLst>
        </c:ser>
        <c:ser>
          <c:idx val="5"/>
          <c:order val="1"/>
          <c:tx>
            <c:strRef>
              <c:f>'A Spadefish'!$F$3</c:f>
              <c:strCache>
                <c:ptCount val="1"/>
                <c:pt idx="0">
                  <c:v>New Rec</c:v>
                </c:pt>
              </c:strCache>
            </c:strRef>
          </c:tx>
          <c:xVal>
            <c:numRef>
              <c:f>'A Spadefish'!$A$4:$A$35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 Spadefish'!$F$4:$F$35</c:f>
              <c:numCache>
                <c:formatCode>#,##0</c:formatCode>
                <c:ptCount val="32"/>
                <c:pt idx="0">
                  <c:v>848123.70079889975</c:v>
                </c:pt>
                <c:pt idx="1">
                  <c:v>215982.15550850998</c:v>
                </c:pt>
                <c:pt idx="2">
                  <c:v>411186.12370220001</c:v>
                </c:pt>
                <c:pt idx="3">
                  <c:v>379693.41971081891</c:v>
                </c:pt>
                <c:pt idx="4">
                  <c:v>369783.31592813897</c:v>
                </c:pt>
                <c:pt idx="5">
                  <c:v>378458.93285009009</c:v>
                </c:pt>
                <c:pt idx="6">
                  <c:v>869272.2833650501</c:v>
                </c:pt>
                <c:pt idx="7">
                  <c:v>989555.0073949002</c:v>
                </c:pt>
                <c:pt idx="8">
                  <c:v>775971.06726375979</c:v>
                </c:pt>
                <c:pt idx="9">
                  <c:v>826483.69030102983</c:v>
                </c:pt>
                <c:pt idx="10">
                  <c:v>659589.25898853049</c:v>
                </c:pt>
                <c:pt idx="11">
                  <c:v>830808.62327695009</c:v>
                </c:pt>
                <c:pt idx="12">
                  <c:v>672649.84020892985</c:v>
                </c:pt>
                <c:pt idx="13">
                  <c:v>1033766.9696777592</c:v>
                </c:pt>
                <c:pt idx="14">
                  <c:v>931235.67552726006</c:v>
                </c:pt>
                <c:pt idx="15">
                  <c:v>1030236.171245311</c:v>
                </c:pt>
                <c:pt idx="16">
                  <c:v>893594.58255214978</c:v>
                </c:pt>
                <c:pt idx="17">
                  <c:v>1010864.82645244</c:v>
                </c:pt>
                <c:pt idx="18">
                  <c:v>225301.62386070003</c:v>
                </c:pt>
                <c:pt idx="19">
                  <c:v>234547.01555687498</c:v>
                </c:pt>
                <c:pt idx="20">
                  <c:v>471453.75705140992</c:v>
                </c:pt>
                <c:pt idx="21">
                  <c:v>661708.32464310015</c:v>
                </c:pt>
                <c:pt idx="22">
                  <c:v>614014.85951145936</c:v>
                </c:pt>
                <c:pt idx="23">
                  <c:v>544678.36186510732</c:v>
                </c:pt>
                <c:pt idx="24">
                  <c:v>1436895.86756202</c:v>
                </c:pt>
                <c:pt idx="25">
                  <c:v>184865.79216110491</c:v>
                </c:pt>
                <c:pt idx="26">
                  <c:v>257996.95643334699</c:v>
                </c:pt>
                <c:pt idx="27">
                  <c:v>180933.78026919003</c:v>
                </c:pt>
                <c:pt idx="28">
                  <c:v>3800797.9661587398</c:v>
                </c:pt>
                <c:pt idx="29">
                  <c:v>1677864.2625120007</c:v>
                </c:pt>
                <c:pt idx="30">
                  <c:v>111684.40932104999</c:v>
                </c:pt>
                <c:pt idx="31">
                  <c:v>633568.05269400787</c:v>
                </c:pt>
              </c:numCache>
            </c:numRef>
          </c:yVal>
          <c:smooth val="0"/>
          <c:extLst>
            <c:ext xmlns:c16="http://schemas.microsoft.com/office/drawing/2014/chart" uri="{C3380CC4-5D6E-409C-BE32-E72D297353CC}">
              <c16:uniqueId val="{00000004-A6CD-45E1-99CD-8C4BC61D4F47}"/>
            </c:ext>
          </c:extLst>
        </c:ser>
        <c:ser>
          <c:idx val="0"/>
          <c:order val="2"/>
          <c:tx>
            <c:strRef>
              <c:f>'A Spadefish'!$D$3</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'A Spadefish'!$A$4:$A$35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 Spadefish'!$D$4:$D$35</c:f>
              <c:numCache>
                <c:formatCode>#,##0</c:formatCode>
                <c:ptCount val="32"/>
                <c:pt idx="0">
                  <c:v>19349</c:v>
                </c:pt>
                <c:pt idx="1">
                  <c:v>21530</c:v>
                </c:pt>
                <c:pt idx="2">
                  <c:v>19801</c:v>
                </c:pt>
                <c:pt idx="3">
                  <c:v>22963</c:v>
                </c:pt>
                <c:pt idx="4">
                  <c:v>16478</c:v>
                </c:pt>
                <c:pt idx="5">
                  <c:v>30427</c:v>
                </c:pt>
                <c:pt idx="6">
                  <c:v>24509</c:v>
                </c:pt>
                <c:pt idx="7">
                  <c:v>27328</c:v>
                </c:pt>
                <c:pt idx="8">
                  <c:v>30674</c:v>
                </c:pt>
                <c:pt idx="9">
                  <c:v>52437</c:v>
                </c:pt>
                <c:pt idx="10">
                  <c:v>62923</c:v>
                </c:pt>
                <c:pt idx="11">
                  <c:v>66223</c:v>
                </c:pt>
                <c:pt idx="12">
                  <c:v>45162</c:v>
                </c:pt>
                <c:pt idx="13">
                  <c:v>39328</c:v>
                </c:pt>
                <c:pt idx="14">
                  <c:v>59007</c:v>
                </c:pt>
                <c:pt idx="15">
                  <c:v>51452</c:v>
                </c:pt>
                <c:pt idx="16">
                  <c:v>47945</c:v>
                </c:pt>
                <c:pt idx="17">
                  <c:v>41798</c:v>
                </c:pt>
                <c:pt idx="18">
                  <c:v>52877</c:v>
                </c:pt>
                <c:pt idx="19">
                  <c:v>46317</c:v>
                </c:pt>
                <c:pt idx="20">
                  <c:v>34262</c:v>
                </c:pt>
                <c:pt idx="21">
                  <c:v>29594</c:v>
                </c:pt>
                <c:pt idx="22">
                  <c:v>22962</c:v>
                </c:pt>
                <c:pt idx="23">
                  <c:v>34135</c:v>
                </c:pt>
                <c:pt idx="24">
                  <c:v>26049</c:v>
                </c:pt>
                <c:pt idx="25">
                  <c:v>24134</c:v>
                </c:pt>
                <c:pt idx="26">
                  <c:v>27418</c:v>
                </c:pt>
                <c:pt idx="27">
                  <c:v>23599</c:v>
                </c:pt>
                <c:pt idx="28">
                  <c:v>26638</c:v>
                </c:pt>
                <c:pt idx="29">
                  <c:v>20675</c:v>
                </c:pt>
                <c:pt idx="30">
                  <c:v>20429</c:v>
                </c:pt>
                <c:pt idx="31">
                  <c:v>26738</c:v>
                </c:pt>
              </c:numCache>
            </c:numRef>
          </c:yVal>
          <c:smooth val="0"/>
          <c:extLst>
            <c:ext xmlns:c16="http://schemas.microsoft.com/office/drawing/2014/chart" uri="{C3380CC4-5D6E-409C-BE32-E72D297353CC}">
              <c16:uniqueId val="{00000000-D778-4D79-94C9-9DBA21537C5E}"/>
            </c:ext>
          </c:extLst>
        </c:ser>
        <c:dLbls>
          <c:showLegendKey val="0"/>
          <c:showVal val="0"/>
          <c:showCatName val="0"/>
          <c:showSerName val="0"/>
          <c:showPercent val="0"/>
          <c:showBubbleSize val="0"/>
        </c:dLbls>
        <c:axId val="338367552"/>
        <c:axId val="338368128"/>
      </c:scatterChart>
      <c:valAx>
        <c:axId val="33836755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368128"/>
        <c:crosses val="autoZero"/>
        <c:crossBetween val="midCat"/>
      </c:valAx>
      <c:valAx>
        <c:axId val="338368128"/>
        <c:scaling>
          <c:orientation val="minMax"/>
          <c:max val="4000000"/>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367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'Greater Amberjack'!$D$3</c:f>
              <c:strCache>
                <c:ptCount val="1"/>
                <c:pt idx="0">
                  <c:v>Commercial</c:v>
                </c:pt>
              </c:strCache>
            </c:strRef>
          </c:tx>
          <c:xVal>
            <c:numRef>
              <c:f>'Greater Amberjack'!$A$4:$A$35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Amberjack'!$D$4:$D$35</c:f>
              <c:numCache>
                <c:formatCode>#,##0</c:formatCode>
                <c:ptCount val="32"/>
                <c:pt idx="0">
                  <c:v>515032</c:v>
                </c:pt>
                <c:pt idx="1">
                  <c:v>1396728</c:v>
                </c:pt>
                <c:pt idx="2">
                  <c:v>1302035</c:v>
                </c:pt>
                <c:pt idx="3">
                  <c:v>1309168</c:v>
                </c:pt>
                <c:pt idx="4">
                  <c:v>1913289</c:v>
                </c:pt>
                <c:pt idx="5">
                  <c:v>2335314</c:v>
                </c:pt>
                <c:pt idx="6">
                  <c:v>2230015</c:v>
                </c:pt>
                <c:pt idx="7">
                  <c:v>1902479</c:v>
                </c:pt>
                <c:pt idx="8">
                  <c:v>1954584</c:v>
                </c:pt>
                <c:pt idx="9">
                  <c:v>1919060</c:v>
                </c:pt>
                <c:pt idx="10">
                  <c:v>1553960</c:v>
                </c:pt>
                <c:pt idx="11">
                  <c:v>1431248</c:v>
                </c:pt>
                <c:pt idx="12">
                  <c:v>1230463</c:v>
                </c:pt>
                <c:pt idx="13">
                  <c:v>1102003</c:v>
                </c:pt>
                <c:pt idx="14">
                  <c:v>939941</c:v>
                </c:pt>
                <c:pt idx="15">
                  <c:v>882082</c:v>
                </c:pt>
                <c:pt idx="16">
                  <c:v>897479</c:v>
                </c:pt>
                <c:pt idx="17">
                  <c:v>878655</c:v>
                </c:pt>
                <c:pt idx="18">
                  <c:v>1058859</c:v>
                </c:pt>
                <c:pt idx="19">
                  <c:v>1007487</c:v>
                </c:pt>
                <c:pt idx="20">
                  <c:v>658863</c:v>
                </c:pt>
                <c:pt idx="21">
                  <c:v>717251</c:v>
                </c:pt>
                <c:pt idx="22">
                  <c:v>855610</c:v>
                </c:pt>
                <c:pt idx="23">
                  <c:v>980699</c:v>
                </c:pt>
                <c:pt idx="24">
                  <c:v>1071152</c:v>
                </c:pt>
                <c:pt idx="25">
                  <c:v>1023910</c:v>
                </c:pt>
                <c:pt idx="26">
                  <c:v>970017</c:v>
                </c:pt>
                <c:pt idx="27">
                  <c:v>893472</c:v>
                </c:pt>
                <c:pt idx="28">
                  <c:v>1024841</c:v>
                </c:pt>
                <c:pt idx="29">
                  <c:v>839403</c:v>
                </c:pt>
                <c:pt idx="30">
                  <c:v>794123</c:v>
                </c:pt>
                <c:pt idx="31">
                  <c:v>777242</c:v>
                </c:pt>
              </c:numCache>
            </c:numRef>
          </c:yVal>
          <c:smooth val="0"/>
          <c:extLst>
            <c:ext xmlns:c16="http://schemas.microsoft.com/office/drawing/2014/chart" uri="{C3380CC4-5D6E-409C-BE32-E72D297353CC}">
              <c16:uniqueId val="{00000001-E002-4159-B73C-C1F142A87BD5}"/>
            </c:ext>
          </c:extLst>
        </c:ser>
        <c:ser>
          <c:idx val="1"/>
          <c:order val="1"/>
          <c:tx>
            <c:strRef>
              <c:f>'Greater Amberjack'!$C$3</c:f>
              <c:strCache>
                <c:ptCount val="1"/>
                <c:pt idx="0">
                  <c:v>Old Rec</c:v>
                </c:pt>
              </c:strCache>
            </c:strRef>
          </c:tx>
          <c:xVal>
            <c:numRef>
              <c:f>'Greater Amberjack'!$A$4:$A$35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Amberjack'!$C$4:$C$35</c:f>
              <c:numCache>
                <c:formatCode>#,##0</c:formatCode>
                <c:ptCount val="32"/>
                <c:pt idx="0">
                  <c:v>3320092.8013486993</c:v>
                </c:pt>
                <c:pt idx="1">
                  <c:v>2662526.399269802</c:v>
                </c:pt>
                <c:pt idx="2">
                  <c:v>1954882.7541327998</c:v>
                </c:pt>
                <c:pt idx="3">
                  <c:v>2090920.2604549997</c:v>
                </c:pt>
                <c:pt idx="4">
                  <c:v>1691983.0937979</c:v>
                </c:pt>
                <c:pt idx="5">
                  <c:v>1647723.2330186993</c:v>
                </c:pt>
                <c:pt idx="6">
                  <c:v>1640661.8541301999</c:v>
                </c:pt>
                <c:pt idx="7">
                  <c:v>1287170.3681585009</c:v>
                </c:pt>
                <c:pt idx="8">
                  <c:v>1792222.6535222796</c:v>
                </c:pt>
                <c:pt idx="9">
                  <c:v>919099.83577243937</c:v>
                </c:pt>
                <c:pt idx="10">
                  <c:v>1557931.5113874995</c:v>
                </c:pt>
                <c:pt idx="11">
                  <c:v>793719.78466439969</c:v>
                </c:pt>
                <c:pt idx="12">
                  <c:v>689895.06451649999</c:v>
                </c:pt>
                <c:pt idx="13">
                  <c:v>1336518.9687689894</c:v>
                </c:pt>
                <c:pt idx="14">
                  <c:v>821447.39503503044</c:v>
                </c:pt>
                <c:pt idx="15">
                  <c:v>877643.58614725049</c:v>
                </c:pt>
                <c:pt idx="16">
                  <c:v>929763.43892466044</c:v>
                </c:pt>
                <c:pt idx="17">
                  <c:v>1207670.2692011006</c:v>
                </c:pt>
                <c:pt idx="18">
                  <c:v>799362.34631940001</c:v>
                </c:pt>
                <c:pt idx="19">
                  <c:v>450619.18359163008</c:v>
                </c:pt>
                <c:pt idx="20">
                  <c:v>881136.69157933036</c:v>
                </c:pt>
                <c:pt idx="21">
                  <c:v>1293711.4342254901</c:v>
                </c:pt>
                <c:pt idx="22">
                  <c:v>1390104.1769448596</c:v>
                </c:pt>
                <c:pt idx="23">
                  <c:v>1322008.7199153092</c:v>
                </c:pt>
                <c:pt idx="24">
                  <c:v>1305088.8734328798</c:v>
                </c:pt>
                <c:pt idx="25">
                  <c:v>396684.56239146012</c:v>
                </c:pt>
                <c:pt idx="26">
                  <c:v>816519.4382590797</c:v>
                </c:pt>
                <c:pt idx="27">
                  <c:v>796185.6237026162</c:v>
                </c:pt>
                <c:pt idx="28">
                  <c:v>918849.51181126037</c:v>
                </c:pt>
                <c:pt idx="29">
                  <c:v>1140974.9973404696</c:v>
                </c:pt>
                <c:pt idx="30">
                  <c:v>1390994.7825572214</c:v>
                </c:pt>
                <c:pt idx="31">
                  <c:v>1297880.8583721302</c:v>
                </c:pt>
              </c:numCache>
            </c:numRef>
          </c:yVal>
          <c:smooth val="0"/>
          <c:extLst>
            <c:ext xmlns:c16="http://schemas.microsoft.com/office/drawing/2014/chart" uri="{C3380CC4-5D6E-409C-BE32-E72D297353CC}">
              <c16:uniqueId val="{00000002-E002-4159-B73C-C1F142A87BD5}"/>
            </c:ext>
          </c:extLst>
        </c:ser>
        <c:ser>
          <c:idx val="6"/>
          <c:order val="2"/>
          <c:tx>
            <c:strRef>
              <c:f>'Greater Amberjack'!$F$3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'Greater Amberjack'!$A$4:$A$35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Amberjack'!$F$4:$F$35</c:f>
              <c:numCache>
                <c:formatCode>#,##0</c:formatCode>
                <c:ptCount val="32"/>
                <c:pt idx="0">
                  <c:v>3814015.2003791276</c:v>
                </c:pt>
                <c:pt idx="1">
                  <c:v>3556257.1327326223</c:v>
                </c:pt>
                <c:pt idx="2">
                  <c:v>2745746.8098059315</c:v>
                </c:pt>
                <c:pt idx="3">
                  <c:v>3015639.5503171212</c:v>
                </c:pt>
                <c:pt idx="4">
                  <c:v>6547462.2269333014</c:v>
                </c:pt>
                <c:pt idx="5">
                  <c:v>2124577.9479187797</c:v>
                </c:pt>
                <c:pt idx="6">
                  <c:v>2370610.9296655594</c:v>
                </c:pt>
                <c:pt idx="7">
                  <c:v>1614224.6566918509</c:v>
                </c:pt>
                <c:pt idx="8">
                  <c:v>1814018.9671283897</c:v>
                </c:pt>
                <c:pt idx="9">
                  <c:v>1010166.4224120593</c:v>
                </c:pt>
                <c:pt idx="10">
                  <c:v>1751517.6759297398</c:v>
                </c:pt>
                <c:pt idx="11">
                  <c:v>493989.98412627977</c:v>
                </c:pt>
                <c:pt idx="12">
                  <c:v>679371.98209016002</c:v>
                </c:pt>
                <c:pt idx="13">
                  <c:v>2173971.2682753019</c:v>
                </c:pt>
                <c:pt idx="14">
                  <c:v>1222304.4027046992</c:v>
                </c:pt>
                <c:pt idx="15">
                  <c:v>2236671.3496332723</c:v>
                </c:pt>
                <c:pt idx="16">
                  <c:v>2232545.0416117311</c:v>
                </c:pt>
                <c:pt idx="17">
                  <c:v>2062358.1026807704</c:v>
                </c:pt>
                <c:pt idx="18">
                  <c:v>1041242.1688350001</c:v>
                </c:pt>
                <c:pt idx="19">
                  <c:v>558482.96223739942</c:v>
                </c:pt>
                <c:pt idx="20">
                  <c:v>1413199.0636029998</c:v>
                </c:pt>
                <c:pt idx="21">
                  <c:v>1819389.4134674303</c:v>
                </c:pt>
                <c:pt idx="22">
                  <c:v>2285785.432538779</c:v>
                </c:pt>
                <c:pt idx="23">
                  <c:v>2152621.4365373696</c:v>
                </c:pt>
                <c:pt idx="24">
                  <c:v>3086868.8998283222</c:v>
                </c:pt>
                <c:pt idx="25">
                  <c:v>641420.24852971931</c:v>
                </c:pt>
                <c:pt idx="26">
                  <c:v>1584359.6015784997</c:v>
                </c:pt>
                <c:pt idx="27">
                  <c:v>1612720.8837488808</c:v>
                </c:pt>
                <c:pt idx="28">
                  <c:v>1657886.4615149184</c:v>
                </c:pt>
                <c:pt idx="29">
                  <c:v>2200443.8375320705</c:v>
                </c:pt>
                <c:pt idx="30">
                  <c:v>3483042.7161624227</c:v>
                </c:pt>
                <c:pt idx="31">
                  <c:v>2108229.3670818899</c:v>
                </c:pt>
              </c:numCache>
            </c:numRef>
          </c:yVal>
          <c:smooth val="0"/>
          <c:extLst>
            <c:ext xmlns:c16="http://schemas.microsoft.com/office/drawing/2014/chart" uri="{C3380CC4-5D6E-409C-BE32-E72D297353CC}">
              <c16:uniqueId val="{00000004-E002-4159-B73C-C1F142A87BD5}"/>
            </c:ext>
          </c:extLst>
        </c:ser>
        <c:dLbls>
          <c:showLegendKey val="0"/>
          <c:showVal val="0"/>
          <c:showCatName val="0"/>
          <c:showSerName val="0"/>
          <c:showPercent val="0"/>
          <c:showBubbleSize val="0"/>
        </c:dLbls>
        <c:axId val="339447744"/>
        <c:axId val="339448320"/>
      </c:scatterChart>
      <c:valAx>
        <c:axId val="339447744"/>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39448320"/>
        <c:crosses val="autoZero"/>
        <c:crossBetween val="midCat"/>
      </c:valAx>
      <c:valAx>
        <c:axId val="3394483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39447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'FLK-EFL Hogfish'!$B$5</c:f>
              <c:strCache>
                <c:ptCount val="1"/>
                <c:pt idx="0">
                  <c:v>Total</c:v>
                </c:pt>
              </c:strCache>
            </c:strRef>
          </c:tx>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Hogfish'!$B$6:$B$37</c:f>
              <c:numCache>
                <c:formatCode>#,##0</c:formatCode>
                <c:ptCount val="32"/>
                <c:pt idx="0">
                  <c:v>252535.53588379998</c:v>
                </c:pt>
                <c:pt idx="1">
                  <c:v>503456.50027970003</c:v>
                </c:pt>
                <c:pt idx="2">
                  <c:v>400038.00341089995</c:v>
                </c:pt>
                <c:pt idx="3">
                  <c:v>233470.72191967</c:v>
                </c:pt>
                <c:pt idx="4">
                  <c:v>371963.01735099999</c:v>
                </c:pt>
                <c:pt idx="5">
                  <c:v>239527.27455389997</c:v>
                </c:pt>
                <c:pt idx="6">
                  <c:v>405913.74324529991</c:v>
                </c:pt>
                <c:pt idx="7">
                  <c:v>426719.60096432996</c:v>
                </c:pt>
                <c:pt idx="8">
                  <c:v>328650.31150438008</c:v>
                </c:pt>
                <c:pt idx="9">
                  <c:v>258811.68361638003</c:v>
                </c:pt>
                <c:pt idx="10">
                  <c:v>197046.93139620003</c:v>
                </c:pt>
                <c:pt idx="11">
                  <c:v>185437.7376653</c:v>
                </c:pt>
                <c:pt idx="12">
                  <c:v>103289.50026757101</c:v>
                </c:pt>
                <c:pt idx="13">
                  <c:v>137943.29464169001</c:v>
                </c:pt>
                <c:pt idx="14">
                  <c:v>73201.550394068996</c:v>
                </c:pt>
                <c:pt idx="15">
                  <c:v>107253.97494475999</c:v>
                </c:pt>
                <c:pt idx="16">
                  <c:v>130031.62764720601</c:v>
                </c:pt>
                <c:pt idx="17">
                  <c:v>200275.08102820005</c:v>
                </c:pt>
                <c:pt idx="18">
                  <c:v>224065.24147568399</c:v>
                </c:pt>
                <c:pt idx="19">
                  <c:v>227164.82486781999</c:v>
                </c:pt>
                <c:pt idx="20">
                  <c:v>129957.84923679</c:v>
                </c:pt>
                <c:pt idx="21">
                  <c:v>257541.12943408999</c:v>
                </c:pt>
                <c:pt idx="22">
                  <c:v>369857.75356652995</c:v>
                </c:pt>
                <c:pt idx="23">
                  <c:v>264836.91300850007</c:v>
                </c:pt>
                <c:pt idx="24">
                  <c:v>191012.30121000763</c:v>
                </c:pt>
                <c:pt idx="25">
                  <c:v>98897.6147031</c:v>
                </c:pt>
                <c:pt idx="26">
                  <c:v>377537.78285919398</c:v>
                </c:pt>
                <c:pt idx="27">
                  <c:v>170971.77588838001</c:v>
                </c:pt>
                <c:pt idx="28">
                  <c:v>281698.205378638</c:v>
                </c:pt>
                <c:pt idx="29">
                  <c:v>469901.25012727</c:v>
                </c:pt>
                <c:pt idx="30">
                  <c:v>243319.00386647999</c:v>
                </c:pt>
                <c:pt idx="31">
                  <c:v>0</c:v>
                </c:pt>
              </c:numCache>
            </c:numRef>
          </c:yVal>
          <c:smooth val="0"/>
          <c:extLst>
            <c:ext xmlns:c16="http://schemas.microsoft.com/office/drawing/2014/chart" uri="{C3380CC4-5D6E-409C-BE32-E72D297353CC}">
              <c16:uniqueId val="{00000000-C5BF-47F0-8F31-F59BED5EF8C8}"/>
            </c:ext>
          </c:extLst>
        </c:ser>
        <c:ser>
          <c:idx val="2"/>
          <c:order val="1"/>
          <c:tx>
            <c:strRef>
              <c:f>'FLK-EFL Hogfish'!$D$5</c:f>
              <c:strCache>
                <c:ptCount val="1"/>
                <c:pt idx="0">
                  <c:v>Commercial</c:v>
                </c:pt>
              </c:strCache>
            </c:strRef>
          </c:tx>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Hogfish'!$D$6:$D$37</c:f>
              <c:numCache>
                <c:formatCode>#,##0</c:formatCode>
                <c:ptCount val="32"/>
                <c:pt idx="0">
                  <c:v>28878</c:v>
                </c:pt>
                <c:pt idx="1">
                  <c:v>44300</c:v>
                </c:pt>
                <c:pt idx="2">
                  <c:v>48362</c:v>
                </c:pt>
                <c:pt idx="3">
                  <c:v>54155</c:v>
                </c:pt>
                <c:pt idx="4">
                  <c:v>53914</c:v>
                </c:pt>
                <c:pt idx="5">
                  <c:v>53590</c:v>
                </c:pt>
                <c:pt idx="6">
                  <c:v>54495</c:v>
                </c:pt>
                <c:pt idx="7">
                  <c:v>42646</c:v>
                </c:pt>
                <c:pt idx="8">
                  <c:v>34716</c:v>
                </c:pt>
                <c:pt idx="9">
                  <c:v>39433</c:v>
                </c:pt>
                <c:pt idx="10">
                  <c:v>40136</c:v>
                </c:pt>
                <c:pt idx="11">
                  <c:v>42573</c:v>
                </c:pt>
                <c:pt idx="12">
                  <c:v>31211</c:v>
                </c:pt>
                <c:pt idx="13">
                  <c:v>24155</c:v>
                </c:pt>
                <c:pt idx="14">
                  <c:v>28015</c:v>
                </c:pt>
                <c:pt idx="15">
                  <c:v>18455</c:v>
                </c:pt>
                <c:pt idx="16">
                  <c:v>19525</c:v>
                </c:pt>
                <c:pt idx="17">
                  <c:v>20623</c:v>
                </c:pt>
                <c:pt idx="18">
                  <c:v>23299</c:v>
                </c:pt>
                <c:pt idx="19">
                  <c:v>12380</c:v>
                </c:pt>
                <c:pt idx="20">
                  <c:v>11337</c:v>
                </c:pt>
                <c:pt idx="21">
                  <c:v>14402</c:v>
                </c:pt>
                <c:pt idx="22">
                  <c:v>17882</c:v>
                </c:pt>
                <c:pt idx="23">
                  <c:v>12014</c:v>
                </c:pt>
                <c:pt idx="24">
                  <c:v>10554</c:v>
                </c:pt>
                <c:pt idx="25">
                  <c:v>10384</c:v>
                </c:pt>
                <c:pt idx="26">
                  <c:v>12145</c:v>
                </c:pt>
                <c:pt idx="27">
                  <c:v>13950</c:v>
                </c:pt>
                <c:pt idx="28">
                  <c:v>15833</c:v>
                </c:pt>
                <c:pt idx="29">
                  <c:v>21050</c:v>
                </c:pt>
                <c:pt idx="30">
                  <c:v>16450</c:v>
                </c:pt>
              </c:numCache>
            </c:numRef>
          </c:yVal>
          <c:smooth val="0"/>
          <c:extLst>
            <c:ext xmlns:c16="http://schemas.microsoft.com/office/drawing/2014/chart" uri="{C3380CC4-5D6E-409C-BE32-E72D297353CC}">
              <c16:uniqueId val="{00000001-C5BF-47F0-8F31-F59BED5EF8C8}"/>
            </c:ext>
          </c:extLst>
        </c:ser>
        <c:ser>
          <c:idx val="1"/>
          <c:order val="2"/>
          <c:tx>
            <c:strRef>
              <c:f>'FLK-EFL Hogfish'!$C$5</c:f>
              <c:strCache>
                <c:ptCount val="1"/>
                <c:pt idx="0">
                  <c:v>For-Hire</c:v>
                </c:pt>
              </c:strCache>
            </c:strRef>
          </c:tx>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Hogfish'!$C$6:$C$37</c:f>
              <c:numCache>
                <c:formatCode>#,##0</c:formatCode>
                <c:ptCount val="32"/>
                <c:pt idx="0">
                  <c:v>1258.8883288</c:v>
                </c:pt>
                <c:pt idx="1">
                  <c:v>12129.188413000009</c:v>
                </c:pt>
                <c:pt idx="2">
                  <c:v>1072.1609133999996</c:v>
                </c:pt>
                <c:pt idx="3">
                  <c:v>1402.6983216699998</c:v>
                </c:pt>
                <c:pt idx="4">
                  <c:v>375.17882800000012</c:v>
                </c:pt>
                <c:pt idx="5">
                  <c:v>1937.6890780000006</c:v>
                </c:pt>
                <c:pt idx="6">
                  <c:v>4063.2717029999994</c:v>
                </c:pt>
                <c:pt idx="7">
                  <c:v>896.58877399999994</c:v>
                </c:pt>
                <c:pt idx="8">
                  <c:v>543.12525599999981</c:v>
                </c:pt>
                <c:pt idx="9">
                  <c:v>2450.5672220000001</c:v>
                </c:pt>
                <c:pt idx="10">
                  <c:v>1645.9764059999998</c:v>
                </c:pt>
                <c:pt idx="11">
                  <c:v>23840.101566000005</c:v>
                </c:pt>
                <c:pt idx="12">
                  <c:v>1865.8099652710002</c:v>
                </c:pt>
                <c:pt idx="13">
                  <c:v>698.19154888999992</c:v>
                </c:pt>
                <c:pt idx="14">
                  <c:v>1309.628020549</c:v>
                </c:pt>
                <c:pt idx="15">
                  <c:v>1690.0559066600003</c:v>
                </c:pt>
                <c:pt idx="16">
                  <c:v>1562.0655471059999</c:v>
                </c:pt>
                <c:pt idx="17">
                  <c:v>3981.4564282799988</c:v>
                </c:pt>
                <c:pt idx="18">
                  <c:v>8787.9401419740025</c:v>
                </c:pt>
                <c:pt idx="19">
                  <c:v>2394.0976862000002</c:v>
                </c:pt>
                <c:pt idx="20">
                  <c:v>3828.5899410899992</c:v>
                </c:pt>
                <c:pt idx="21">
                  <c:v>1939.5927670000001</c:v>
                </c:pt>
                <c:pt idx="22">
                  <c:v>12386.381584499997</c:v>
                </c:pt>
                <c:pt idx="23">
                  <c:v>334.45708119999995</c:v>
                </c:pt>
                <c:pt idx="24">
                  <c:v>1021.8078466076</c:v>
                </c:pt>
                <c:pt idx="25">
                  <c:v>1596.1177218000003</c:v>
                </c:pt>
                <c:pt idx="26">
                  <c:v>3233.9070333039995</c:v>
                </c:pt>
                <c:pt idx="27">
                  <c:v>1781.8965955700007</c:v>
                </c:pt>
                <c:pt idx="28">
                  <c:v>8578.2197097179978</c:v>
                </c:pt>
                <c:pt idx="29">
                  <c:v>7236.4205945600006</c:v>
                </c:pt>
                <c:pt idx="30">
                  <c:v>9879.2968998299984</c:v>
                </c:pt>
              </c:numCache>
            </c:numRef>
          </c:yVal>
          <c:smooth val="0"/>
          <c:extLst>
            <c:ext xmlns:c16="http://schemas.microsoft.com/office/drawing/2014/chart" uri="{C3380CC4-5D6E-409C-BE32-E72D297353CC}">
              <c16:uniqueId val="{00000002-C5BF-47F0-8F31-F59BED5EF8C8}"/>
            </c:ext>
          </c:extLst>
        </c:ser>
        <c:ser>
          <c:idx val="3"/>
          <c:order val="3"/>
          <c:tx>
            <c:strRef>
              <c:f>'FLK-EFL Hogfish'!$E$5</c:f>
              <c:strCache>
                <c:ptCount val="1"/>
                <c:pt idx="0">
                  <c:v>Private</c:v>
                </c:pt>
              </c:strCache>
            </c:strRef>
          </c:tx>
          <c:spPr>
            <a:ln>
              <a:solidFill>
                <a:schemeClr val="accent5"/>
              </a:solidFill>
            </a:ln>
          </c:spPr>
          <c:marker>
            <c:spPr>
              <a:ln>
                <a:solidFill>
                  <a:schemeClr val="accent5"/>
                </a:solidFill>
              </a:ln>
            </c:spPr>
          </c:marker>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Hogfish'!$E$6:$E$37</c:f>
              <c:numCache>
                <c:formatCode>#,##0</c:formatCode>
                <c:ptCount val="32"/>
                <c:pt idx="0">
                  <c:v>222398.64755499997</c:v>
                </c:pt>
                <c:pt idx="1">
                  <c:v>447027.31186670001</c:v>
                </c:pt>
                <c:pt idx="2">
                  <c:v>350603.84249749995</c:v>
                </c:pt>
                <c:pt idx="3">
                  <c:v>177913.023598</c:v>
                </c:pt>
                <c:pt idx="4">
                  <c:v>317673.83852300001</c:v>
                </c:pt>
                <c:pt idx="5">
                  <c:v>183999.58547589998</c:v>
                </c:pt>
                <c:pt idx="6">
                  <c:v>347355.4715422999</c:v>
                </c:pt>
                <c:pt idx="7">
                  <c:v>383177.01219032996</c:v>
                </c:pt>
                <c:pt idx="8">
                  <c:v>293391.18624838005</c:v>
                </c:pt>
                <c:pt idx="9">
                  <c:v>216928.11639438005</c:v>
                </c:pt>
                <c:pt idx="10">
                  <c:v>155264.95499020003</c:v>
                </c:pt>
                <c:pt idx="11">
                  <c:v>119024.6360993</c:v>
                </c:pt>
                <c:pt idx="12">
                  <c:v>70212.690302300005</c:v>
                </c:pt>
                <c:pt idx="13">
                  <c:v>113090.1030928</c:v>
                </c:pt>
                <c:pt idx="14">
                  <c:v>43876.922373519999</c:v>
                </c:pt>
                <c:pt idx="15">
                  <c:v>87108.919038099993</c:v>
                </c:pt>
                <c:pt idx="16">
                  <c:v>108944.56210010001</c:v>
                </c:pt>
                <c:pt idx="17">
                  <c:v>175670.62459992003</c:v>
                </c:pt>
                <c:pt idx="18">
                  <c:v>191978.30133370997</c:v>
                </c:pt>
                <c:pt idx="19">
                  <c:v>212390.72718161999</c:v>
                </c:pt>
                <c:pt idx="20">
                  <c:v>114792.2592957</c:v>
                </c:pt>
                <c:pt idx="21">
                  <c:v>241199.53666709</c:v>
                </c:pt>
                <c:pt idx="22">
                  <c:v>339589.37198202993</c:v>
                </c:pt>
                <c:pt idx="23">
                  <c:v>252488.45592730006</c:v>
                </c:pt>
                <c:pt idx="24">
                  <c:v>179436.49336340002</c:v>
                </c:pt>
                <c:pt idx="25">
                  <c:v>86917.496981299992</c:v>
                </c:pt>
                <c:pt idx="26">
                  <c:v>362158.87582588999</c:v>
                </c:pt>
                <c:pt idx="27">
                  <c:v>155239.87929281002</c:v>
                </c:pt>
                <c:pt idx="28">
                  <c:v>257286.98566892001</c:v>
                </c:pt>
                <c:pt idx="29">
                  <c:v>441614.82953271002</c:v>
                </c:pt>
                <c:pt idx="30">
                  <c:v>216989.70696665</c:v>
                </c:pt>
              </c:numCache>
            </c:numRef>
          </c:yVal>
          <c:smooth val="0"/>
          <c:extLst>
            <c:ext xmlns:c16="http://schemas.microsoft.com/office/drawing/2014/chart" uri="{C3380CC4-5D6E-409C-BE32-E72D297353CC}">
              <c16:uniqueId val="{00000003-C5BF-47F0-8F31-F59BED5EF8C8}"/>
            </c:ext>
          </c:extLst>
        </c:ser>
        <c:ser>
          <c:idx val="5"/>
          <c:order val="4"/>
          <c:tx>
            <c:strRef>
              <c:f>'FLK-EFL Hogfish'!$F$5</c:f>
              <c:strCache>
                <c:ptCount val="1"/>
                <c:pt idx="0">
                  <c:v>Total Rec</c:v>
                </c:pt>
              </c:strCache>
            </c:strRef>
          </c:tx>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Hogfish'!$F$6:$F$37</c:f>
              <c:numCache>
                <c:formatCode>#,##0</c:formatCode>
                <c:ptCount val="32"/>
                <c:pt idx="0">
                  <c:v>223657.53588379998</c:v>
                </c:pt>
                <c:pt idx="1">
                  <c:v>459156.50027970003</c:v>
                </c:pt>
                <c:pt idx="2">
                  <c:v>351676.00341089995</c:v>
                </c:pt>
                <c:pt idx="3">
                  <c:v>179315.72191967</c:v>
                </c:pt>
                <c:pt idx="4">
                  <c:v>318049.01735099999</c:v>
                </c:pt>
                <c:pt idx="5">
                  <c:v>185937.27455389997</c:v>
                </c:pt>
                <c:pt idx="6">
                  <c:v>351418.74324529991</c:v>
                </c:pt>
                <c:pt idx="7">
                  <c:v>384073.60096432996</c:v>
                </c:pt>
                <c:pt idx="8">
                  <c:v>293934.31150438008</c:v>
                </c:pt>
                <c:pt idx="9">
                  <c:v>219378.68361638006</c:v>
                </c:pt>
                <c:pt idx="10">
                  <c:v>156910.93139620003</c:v>
                </c:pt>
                <c:pt idx="11">
                  <c:v>142864.7376653</c:v>
                </c:pt>
                <c:pt idx="12">
                  <c:v>72078.500267570998</c:v>
                </c:pt>
                <c:pt idx="13">
                  <c:v>113788.29464168999</c:v>
                </c:pt>
                <c:pt idx="14">
                  <c:v>45186.550394068996</c:v>
                </c:pt>
                <c:pt idx="15">
                  <c:v>88798.97494475999</c:v>
                </c:pt>
                <c:pt idx="16">
                  <c:v>110506.62764720601</c:v>
                </c:pt>
                <c:pt idx="17">
                  <c:v>179652.08102820005</c:v>
                </c:pt>
                <c:pt idx="18">
                  <c:v>200766.24147568399</c:v>
                </c:pt>
                <c:pt idx="19">
                  <c:v>214784.82486781999</c:v>
                </c:pt>
                <c:pt idx="20">
                  <c:v>118620.84923679</c:v>
                </c:pt>
                <c:pt idx="21">
                  <c:v>243139.12943408999</c:v>
                </c:pt>
                <c:pt idx="22">
                  <c:v>351975.75356652995</c:v>
                </c:pt>
                <c:pt idx="23">
                  <c:v>252822.91300850007</c:v>
                </c:pt>
                <c:pt idx="24">
                  <c:v>180458.30121000763</c:v>
                </c:pt>
                <c:pt idx="25">
                  <c:v>88513.614703099985</c:v>
                </c:pt>
                <c:pt idx="26">
                  <c:v>365392.78285919398</c:v>
                </c:pt>
                <c:pt idx="27">
                  <c:v>157021.77588838001</c:v>
                </c:pt>
                <c:pt idx="28">
                  <c:v>265865.205378638</c:v>
                </c:pt>
                <c:pt idx="29">
                  <c:v>448851.25012727</c:v>
                </c:pt>
                <c:pt idx="30">
                  <c:v>226869.00386647999</c:v>
                </c:pt>
                <c:pt idx="31">
                  <c:v>0</c:v>
                </c:pt>
              </c:numCache>
            </c:numRef>
          </c:yVal>
          <c:smooth val="0"/>
          <c:extLst>
            <c:ext xmlns:c16="http://schemas.microsoft.com/office/drawing/2014/chart" uri="{C3380CC4-5D6E-409C-BE32-E72D297353CC}">
              <c16:uniqueId val="{00000004-C5BF-47F0-8F31-F59BED5EF8C8}"/>
            </c:ext>
          </c:extLst>
        </c:ser>
        <c:ser>
          <c:idx val="4"/>
          <c:order val="5"/>
          <c:tx>
            <c:strRef>
              <c:f>'FLK-EFL Hogfish'!$G$5</c:f>
              <c:strCache>
                <c:ptCount val="1"/>
                <c:pt idx="0">
                  <c:v>2017 ABC</c:v>
                </c:pt>
              </c:strCache>
            </c:strRef>
          </c:tx>
          <c:spPr>
            <a:ln w="31750">
              <a:solidFill>
                <a:schemeClr val="tx1"/>
              </a:solidFill>
            </a:ln>
          </c:spPr>
          <c:marker>
            <c:symbol val="none"/>
          </c:marker>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Hogfish'!$G$6:$G$37</c:f>
              <c:numCache>
                <c:formatCode>#,##0</c:formatCode>
                <c:ptCount val="32"/>
                <c:pt idx="0">
                  <c:v>38370.200000000004</c:v>
                </c:pt>
                <c:pt idx="1">
                  <c:v>38370.200000000004</c:v>
                </c:pt>
                <c:pt idx="2">
                  <c:v>38370.200000000004</c:v>
                </c:pt>
                <c:pt idx="3">
                  <c:v>38370.200000000004</c:v>
                </c:pt>
                <c:pt idx="4">
                  <c:v>38370.200000000004</c:v>
                </c:pt>
                <c:pt idx="5">
                  <c:v>38370.200000000004</c:v>
                </c:pt>
                <c:pt idx="6">
                  <c:v>38370.200000000004</c:v>
                </c:pt>
                <c:pt idx="7">
                  <c:v>38370.200000000004</c:v>
                </c:pt>
                <c:pt idx="8">
                  <c:v>38370.200000000004</c:v>
                </c:pt>
                <c:pt idx="9">
                  <c:v>38370.200000000004</c:v>
                </c:pt>
                <c:pt idx="10">
                  <c:v>38370.200000000004</c:v>
                </c:pt>
                <c:pt idx="11">
                  <c:v>38370.200000000004</c:v>
                </c:pt>
                <c:pt idx="12">
                  <c:v>38370.200000000004</c:v>
                </c:pt>
                <c:pt idx="13">
                  <c:v>38370.200000000004</c:v>
                </c:pt>
                <c:pt idx="14">
                  <c:v>38370.200000000004</c:v>
                </c:pt>
                <c:pt idx="15">
                  <c:v>38370.200000000004</c:v>
                </c:pt>
                <c:pt idx="16">
                  <c:v>38370.200000000004</c:v>
                </c:pt>
                <c:pt idx="17">
                  <c:v>38370.200000000004</c:v>
                </c:pt>
                <c:pt idx="18">
                  <c:v>38370.200000000004</c:v>
                </c:pt>
                <c:pt idx="19">
                  <c:v>38370.200000000004</c:v>
                </c:pt>
                <c:pt idx="20">
                  <c:v>38370.200000000004</c:v>
                </c:pt>
                <c:pt idx="21">
                  <c:v>38370.200000000004</c:v>
                </c:pt>
                <c:pt idx="22">
                  <c:v>38370.200000000004</c:v>
                </c:pt>
                <c:pt idx="23">
                  <c:v>38370.200000000004</c:v>
                </c:pt>
                <c:pt idx="24">
                  <c:v>38370.200000000004</c:v>
                </c:pt>
                <c:pt idx="25">
                  <c:v>38370.200000000004</c:v>
                </c:pt>
                <c:pt idx="26">
                  <c:v>38370.200000000004</c:v>
                </c:pt>
                <c:pt idx="27">
                  <c:v>38370.200000000004</c:v>
                </c:pt>
                <c:pt idx="28">
                  <c:v>38370.200000000004</c:v>
                </c:pt>
                <c:pt idx="29">
                  <c:v>38370.200000000004</c:v>
                </c:pt>
                <c:pt idx="30">
                  <c:v>38370.200000000004</c:v>
                </c:pt>
                <c:pt idx="31">
                  <c:v>38370.200000000004</c:v>
                </c:pt>
              </c:numCache>
            </c:numRef>
          </c:yVal>
          <c:smooth val="0"/>
          <c:extLst>
            <c:ext xmlns:c16="http://schemas.microsoft.com/office/drawing/2014/chart" uri="{C3380CC4-5D6E-409C-BE32-E72D297353CC}">
              <c16:uniqueId val="{00000005-C5BF-47F0-8F31-F59BED5EF8C8}"/>
            </c:ext>
          </c:extLst>
        </c:ser>
        <c:ser>
          <c:idx val="6"/>
          <c:order val="6"/>
          <c:tx>
            <c:strRef>
              <c:f>'FLK-EFL Hogfish'!$H$5</c:f>
              <c:strCache>
                <c:ptCount val="1"/>
                <c:pt idx="0">
                  <c:v>2017 ACL</c:v>
                </c:pt>
              </c:strCache>
            </c:strRef>
          </c:tx>
          <c:spPr>
            <a:ln w="31750">
              <a:solidFill>
                <a:schemeClr val="accent4">
                  <a:lumMod val="50000"/>
                </a:schemeClr>
              </a:solidFill>
            </a:ln>
          </c:spPr>
          <c:marker>
            <c:symbol val="none"/>
          </c:marker>
          <c:xVal>
            <c:numRef>
              <c:f>'FLK-EFL Hogfish'!$A$6:$A$37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Hogfish'!$H$6:$H$37</c:f>
              <c:numCache>
                <c:formatCode>#,##0</c:formatCode>
                <c:ptCount val="32"/>
                <c:pt idx="0">
                  <c:v>36451.69</c:v>
                </c:pt>
                <c:pt idx="1">
                  <c:v>36451.69</c:v>
                </c:pt>
                <c:pt idx="2">
                  <c:v>36451.69</c:v>
                </c:pt>
                <c:pt idx="3">
                  <c:v>36451.69</c:v>
                </c:pt>
                <c:pt idx="4">
                  <c:v>36451.69</c:v>
                </c:pt>
                <c:pt idx="5">
                  <c:v>36451.69</c:v>
                </c:pt>
                <c:pt idx="6">
                  <c:v>36451.69</c:v>
                </c:pt>
                <c:pt idx="7">
                  <c:v>36451.69</c:v>
                </c:pt>
                <c:pt idx="8">
                  <c:v>36451.69</c:v>
                </c:pt>
                <c:pt idx="9">
                  <c:v>36451.69</c:v>
                </c:pt>
                <c:pt idx="10">
                  <c:v>36451.69</c:v>
                </c:pt>
                <c:pt idx="11">
                  <c:v>36451.69</c:v>
                </c:pt>
                <c:pt idx="12">
                  <c:v>36451.69</c:v>
                </c:pt>
                <c:pt idx="13">
                  <c:v>36451.69</c:v>
                </c:pt>
                <c:pt idx="14">
                  <c:v>36451.69</c:v>
                </c:pt>
                <c:pt idx="15">
                  <c:v>36451.69</c:v>
                </c:pt>
                <c:pt idx="16">
                  <c:v>36451.69</c:v>
                </c:pt>
                <c:pt idx="17">
                  <c:v>36451.69</c:v>
                </c:pt>
                <c:pt idx="18">
                  <c:v>36451.69</c:v>
                </c:pt>
                <c:pt idx="19">
                  <c:v>36451.69</c:v>
                </c:pt>
                <c:pt idx="20">
                  <c:v>36451.69</c:v>
                </c:pt>
                <c:pt idx="21">
                  <c:v>36451.69</c:v>
                </c:pt>
                <c:pt idx="22">
                  <c:v>36451.69</c:v>
                </c:pt>
                <c:pt idx="23">
                  <c:v>36451.69</c:v>
                </c:pt>
                <c:pt idx="24">
                  <c:v>36451.69</c:v>
                </c:pt>
                <c:pt idx="25">
                  <c:v>36451.69</c:v>
                </c:pt>
                <c:pt idx="26">
                  <c:v>36451.69</c:v>
                </c:pt>
                <c:pt idx="27">
                  <c:v>36451.69</c:v>
                </c:pt>
                <c:pt idx="28">
                  <c:v>36451.69</c:v>
                </c:pt>
                <c:pt idx="29">
                  <c:v>36451.69</c:v>
                </c:pt>
                <c:pt idx="30">
                  <c:v>36451.69</c:v>
                </c:pt>
                <c:pt idx="31">
                  <c:v>36451.69</c:v>
                </c:pt>
              </c:numCache>
            </c:numRef>
          </c:yVal>
          <c:smooth val="0"/>
          <c:extLst>
            <c:ext xmlns:c16="http://schemas.microsoft.com/office/drawing/2014/chart" uri="{C3380CC4-5D6E-409C-BE32-E72D297353CC}">
              <c16:uniqueId val="{00000006-C5BF-47F0-8F31-F59BED5EF8C8}"/>
            </c:ext>
          </c:extLst>
        </c:ser>
        <c:dLbls>
          <c:showLegendKey val="0"/>
          <c:showVal val="0"/>
          <c:showCatName val="0"/>
          <c:showSerName val="0"/>
          <c:showPercent val="0"/>
          <c:showBubbleSize val="0"/>
        </c:dLbls>
        <c:axId val="339797696"/>
        <c:axId val="339798272"/>
      </c:scatterChart>
      <c:valAx>
        <c:axId val="339797696"/>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39798272"/>
        <c:crosses val="autoZero"/>
        <c:crossBetween val="midCat"/>
      </c:valAx>
      <c:valAx>
        <c:axId val="33979827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397976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'GA-NC Hogfish'!$D$3</c:f>
              <c:strCache>
                <c:ptCount val="1"/>
                <c:pt idx="0">
                  <c:v>Commercial</c:v>
                </c:pt>
              </c:strCache>
            </c:strRef>
          </c:tx>
          <c:xVal>
            <c:numRef>
              <c:f>'GA-NC Hogfish'!$A$4:$A$35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'GA-NC Hogfish'!$D$4:$D$35</c:f>
              <c:numCache>
                <c:formatCode>#,##0</c:formatCode>
                <c:ptCount val="32"/>
                <c:pt idx="0">
                  <c:v>8040</c:v>
                </c:pt>
                <c:pt idx="1">
                  <c:v>9295</c:v>
                </c:pt>
                <c:pt idx="2">
                  <c:v>10186</c:v>
                </c:pt>
                <c:pt idx="3">
                  <c:v>15177</c:v>
                </c:pt>
                <c:pt idx="4">
                  <c:v>27862</c:v>
                </c:pt>
                <c:pt idx="5">
                  <c:v>23886</c:v>
                </c:pt>
                <c:pt idx="6">
                  <c:v>32274</c:v>
                </c:pt>
                <c:pt idx="7">
                  <c:v>31739</c:v>
                </c:pt>
                <c:pt idx="8">
                  <c:v>23063</c:v>
                </c:pt>
                <c:pt idx="9">
                  <c:v>36903</c:v>
                </c:pt>
                <c:pt idx="10">
                  <c:v>17471</c:v>
                </c:pt>
                <c:pt idx="11">
                  <c:v>25394</c:v>
                </c:pt>
                <c:pt idx="12">
                  <c:v>21959</c:v>
                </c:pt>
                <c:pt idx="13">
                  <c:v>29186</c:v>
                </c:pt>
                <c:pt idx="14">
                  <c:v>24104</c:v>
                </c:pt>
                <c:pt idx="15">
                  <c:v>14193</c:v>
                </c:pt>
                <c:pt idx="16">
                  <c:v>20557</c:v>
                </c:pt>
                <c:pt idx="17">
                  <c:v>17337</c:v>
                </c:pt>
                <c:pt idx="18">
                  <c:v>19293</c:v>
                </c:pt>
                <c:pt idx="19">
                  <c:v>19256</c:v>
                </c:pt>
                <c:pt idx="20">
                  <c:v>23597</c:v>
                </c:pt>
                <c:pt idx="21">
                  <c:v>21201</c:v>
                </c:pt>
                <c:pt idx="22">
                  <c:v>30376</c:v>
                </c:pt>
                <c:pt idx="23">
                  <c:v>34244</c:v>
                </c:pt>
                <c:pt idx="24">
                  <c:v>41897</c:v>
                </c:pt>
                <c:pt idx="25">
                  <c:v>35956</c:v>
                </c:pt>
                <c:pt idx="26">
                  <c:v>20629</c:v>
                </c:pt>
                <c:pt idx="27">
                  <c:v>21003</c:v>
                </c:pt>
                <c:pt idx="28">
                  <c:v>21345</c:v>
                </c:pt>
                <c:pt idx="29">
                  <c:v>14642</c:v>
                </c:pt>
                <c:pt idx="30">
                  <c:v>16939</c:v>
                </c:pt>
                <c:pt idx="31">
                  <c:v>15933</c:v>
                </c:pt>
              </c:numCache>
            </c:numRef>
          </c:yVal>
          <c:smooth val="0"/>
          <c:extLst>
            <c:ext xmlns:c16="http://schemas.microsoft.com/office/drawing/2014/chart" uri="{C3380CC4-5D6E-409C-BE32-E72D297353CC}">
              <c16:uniqueId val="{00000001-DEA3-4DA2-A436-1498BEEEA303}"/>
            </c:ext>
          </c:extLst>
        </c:ser>
        <c:ser>
          <c:idx val="1"/>
          <c:order val="1"/>
          <c:tx>
            <c:strRef>
              <c:f>'GA-NC Hogfish'!$C$3</c:f>
              <c:strCache>
                <c:ptCount val="1"/>
                <c:pt idx="0">
                  <c:v>Old Rec</c:v>
                </c:pt>
              </c:strCache>
            </c:strRef>
          </c:tx>
          <c:xVal>
            <c:numRef>
              <c:f>'GA-NC Hogfish'!$A$4:$A$35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'GA-NC Hogfish'!$C$4:$C$35</c:f>
              <c:numCache>
                <c:formatCode>#,##0</c:formatCode>
                <c:ptCount val="32"/>
                <c:pt idx="0">
                  <c:v>10149.4968068</c:v>
                </c:pt>
                <c:pt idx="1">
                  <c:v>4276.5851448599997</c:v>
                </c:pt>
                <c:pt idx="2">
                  <c:v>590.39632348999999</c:v>
                </c:pt>
                <c:pt idx="3">
                  <c:v>1554.2268100050003</c:v>
                </c:pt>
                <c:pt idx="4">
                  <c:v>1497.5918887199998</c:v>
                </c:pt>
                <c:pt idx="5">
                  <c:v>3181.1496160000006</c:v>
                </c:pt>
                <c:pt idx="6">
                  <c:v>3534.2097615199991</c:v>
                </c:pt>
                <c:pt idx="7">
                  <c:v>4093.2021084900002</c:v>
                </c:pt>
                <c:pt idx="8">
                  <c:v>1239.7434344800001</c:v>
                </c:pt>
                <c:pt idx="9">
                  <c:v>84246.75837749998</c:v>
                </c:pt>
                <c:pt idx="10">
                  <c:v>690.67913400000009</c:v>
                </c:pt>
                <c:pt idx="11">
                  <c:v>1711.3762438900001</c:v>
                </c:pt>
                <c:pt idx="12">
                  <c:v>1983.0587034599996</c:v>
                </c:pt>
                <c:pt idx="13">
                  <c:v>2998.1244894900001</c:v>
                </c:pt>
                <c:pt idx="14">
                  <c:v>2384.3229857070005</c:v>
                </c:pt>
                <c:pt idx="15">
                  <c:v>1372.165086</c:v>
                </c:pt>
                <c:pt idx="16">
                  <c:v>3510.5118703200005</c:v>
                </c:pt>
                <c:pt idx="17">
                  <c:v>560.575789181</c:v>
                </c:pt>
                <c:pt idx="18">
                  <c:v>986.67061824999996</c:v>
                </c:pt>
                <c:pt idx="19">
                  <c:v>3592.6835844000002</c:v>
                </c:pt>
                <c:pt idx="20">
                  <c:v>4473.3599368290024</c:v>
                </c:pt>
                <c:pt idx="21">
                  <c:v>4235.0369971689997</c:v>
                </c:pt>
                <c:pt idx="22">
                  <c:v>2727.4084016999996</c:v>
                </c:pt>
                <c:pt idx="23">
                  <c:v>479.6445436759999</c:v>
                </c:pt>
                <c:pt idx="24">
                  <c:v>3659.1203720500012</c:v>
                </c:pt>
                <c:pt idx="25">
                  <c:v>527.03886304999992</c:v>
                </c:pt>
                <c:pt idx="26">
                  <c:v>4180.8412379899992</c:v>
                </c:pt>
                <c:pt idx="27">
                  <c:v>829.96848853000006</c:v>
                </c:pt>
                <c:pt idx="28">
                  <c:v>23.809680000000004</c:v>
                </c:pt>
                <c:pt idx="29">
                  <c:v>11.073705799999999</c:v>
                </c:pt>
                <c:pt idx="30">
                  <c:v>136.40357164999998</c:v>
                </c:pt>
                <c:pt idx="31">
                  <c:v>1459.8005154</c:v>
                </c:pt>
              </c:numCache>
            </c:numRef>
          </c:yVal>
          <c:smooth val="0"/>
          <c:extLst>
            <c:ext xmlns:c16="http://schemas.microsoft.com/office/drawing/2014/chart" uri="{C3380CC4-5D6E-409C-BE32-E72D297353CC}">
              <c16:uniqueId val="{00000002-DEA3-4DA2-A436-1498BEEEA303}"/>
            </c:ext>
          </c:extLst>
        </c:ser>
        <c:ser>
          <c:idx val="5"/>
          <c:order val="2"/>
          <c:tx>
            <c:strRef>
              <c:f>'GA-NC Hogfish'!$F$3</c:f>
              <c:strCache>
                <c:ptCount val="1"/>
                <c:pt idx="0">
                  <c:v>New Rec</c:v>
                </c:pt>
              </c:strCache>
            </c:strRef>
          </c:tx>
          <c:xVal>
            <c:numRef>
              <c:f>'GA-NC Hogfish'!$A$4:$A$35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'GA-NC Hogfish'!$F$4:$F$35</c:f>
              <c:numCache>
                <c:formatCode>#,##0</c:formatCode>
                <c:ptCount val="32"/>
                <c:pt idx="0">
                  <c:v>30247.684454799994</c:v>
                </c:pt>
                <c:pt idx="1">
                  <c:v>3997.6617300299999</c:v>
                </c:pt>
                <c:pt idx="2">
                  <c:v>3947.4636434999998</c:v>
                </c:pt>
                <c:pt idx="3">
                  <c:v>967.60048994999988</c:v>
                </c:pt>
                <c:pt idx="4">
                  <c:v>7500.3035704300009</c:v>
                </c:pt>
                <c:pt idx="5">
                  <c:v>3181.1496160000006</c:v>
                </c:pt>
                <c:pt idx="6">
                  <c:v>2797.0155817229997</c:v>
                </c:pt>
                <c:pt idx="7">
                  <c:v>5685.0745324</c:v>
                </c:pt>
                <c:pt idx="8">
                  <c:v>1283.3543087900002</c:v>
                </c:pt>
                <c:pt idx="9">
                  <c:v>69211.591849599994</c:v>
                </c:pt>
                <c:pt idx="10">
                  <c:v>663.849152</c:v>
                </c:pt>
                <c:pt idx="11">
                  <c:v>1586.3732428199996</c:v>
                </c:pt>
                <c:pt idx="12">
                  <c:v>5407.6943791999965</c:v>
                </c:pt>
                <c:pt idx="13">
                  <c:v>3542.1024917700001</c:v>
                </c:pt>
                <c:pt idx="14">
                  <c:v>2389.7159746320008</c:v>
                </c:pt>
                <c:pt idx="15">
                  <c:v>1298.972366</c:v>
                </c:pt>
                <c:pt idx="16">
                  <c:v>9006.1647152899968</c:v>
                </c:pt>
                <c:pt idx="17">
                  <c:v>677.45341404900023</c:v>
                </c:pt>
                <c:pt idx="18">
                  <c:v>1676.5639679999997</c:v>
                </c:pt>
                <c:pt idx="19">
                  <c:v>5942.0843694999994</c:v>
                </c:pt>
                <c:pt idx="20">
                  <c:v>9037.8918617299969</c:v>
                </c:pt>
                <c:pt idx="21">
                  <c:v>4954.5311781019991</c:v>
                </c:pt>
                <c:pt idx="22">
                  <c:v>2802.8162663839998</c:v>
                </c:pt>
                <c:pt idx="23">
                  <c:v>1107.9918753490001</c:v>
                </c:pt>
                <c:pt idx="24">
                  <c:v>7111.1700355999965</c:v>
                </c:pt>
                <c:pt idx="25">
                  <c:v>635.86264720999986</c:v>
                </c:pt>
                <c:pt idx="26">
                  <c:v>6128.3999392799988</c:v>
                </c:pt>
                <c:pt idx="27">
                  <c:v>1449.1154326800001</c:v>
                </c:pt>
                <c:pt idx="28">
                  <c:v>23.809680000000004</c:v>
                </c:pt>
                <c:pt idx="29">
                  <c:v>11.073705799999999</c:v>
                </c:pt>
                <c:pt idx="30">
                  <c:v>171.04819517999999</c:v>
                </c:pt>
                <c:pt idx="31">
                  <c:v>7903.5395202</c:v>
                </c:pt>
              </c:numCache>
            </c:numRef>
          </c:yVal>
          <c:smooth val="0"/>
          <c:extLst>
            <c:ext xmlns:c16="http://schemas.microsoft.com/office/drawing/2014/chart" uri="{C3380CC4-5D6E-409C-BE32-E72D297353CC}">
              <c16:uniqueId val="{00000004-DEA3-4DA2-A436-1498BEEEA303}"/>
            </c:ext>
          </c:extLst>
        </c:ser>
        <c:dLbls>
          <c:showLegendKey val="0"/>
          <c:showVal val="0"/>
          <c:showCatName val="0"/>
          <c:showSerName val="0"/>
          <c:showPercent val="0"/>
          <c:showBubbleSize val="0"/>
        </c:dLbls>
        <c:axId val="339800576"/>
        <c:axId val="339801152"/>
      </c:scatterChart>
      <c:valAx>
        <c:axId val="3398005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39801152"/>
        <c:crosses val="autoZero"/>
        <c:crossBetween val="midCat"/>
      </c:valAx>
      <c:valAx>
        <c:axId val="3398011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398005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'Mutton Snapper'!$D$3</c:f>
              <c:strCache>
                <c:ptCount val="1"/>
                <c:pt idx="0">
                  <c:v>Commercial</c:v>
                </c:pt>
              </c:strCache>
            </c:strRef>
          </c:tx>
          <c:xVal>
            <c:numRef>
              <c:f>'Mutton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Snapper'!$D$4:$D$35</c:f>
              <c:numCache>
                <c:formatCode>#,##0</c:formatCode>
                <c:ptCount val="32"/>
                <c:pt idx="0">
                  <c:v>286791</c:v>
                </c:pt>
                <c:pt idx="1">
                  <c:v>374843</c:v>
                </c:pt>
                <c:pt idx="2">
                  <c:v>311531</c:v>
                </c:pt>
                <c:pt idx="3">
                  <c:v>274405</c:v>
                </c:pt>
                <c:pt idx="4">
                  <c:v>149921</c:v>
                </c:pt>
                <c:pt idx="5">
                  <c:v>200706</c:v>
                </c:pt>
                <c:pt idx="6">
                  <c:v>156231</c:v>
                </c:pt>
                <c:pt idx="7">
                  <c:v>169112</c:v>
                </c:pt>
                <c:pt idx="8">
                  <c:v>176022</c:v>
                </c:pt>
                <c:pt idx="9">
                  <c:v>196265</c:v>
                </c:pt>
                <c:pt idx="10">
                  <c:v>207243</c:v>
                </c:pt>
                <c:pt idx="11">
                  <c:v>221680</c:v>
                </c:pt>
                <c:pt idx="12">
                  <c:v>282490</c:v>
                </c:pt>
                <c:pt idx="13">
                  <c:v>168141</c:v>
                </c:pt>
                <c:pt idx="14">
                  <c:v>124475</c:v>
                </c:pt>
                <c:pt idx="15">
                  <c:v>133056</c:v>
                </c:pt>
                <c:pt idx="16">
                  <c:v>132219</c:v>
                </c:pt>
                <c:pt idx="17">
                  <c:v>144109</c:v>
                </c:pt>
                <c:pt idx="18">
                  <c:v>145861</c:v>
                </c:pt>
                <c:pt idx="19">
                  <c:v>96298</c:v>
                </c:pt>
                <c:pt idx="20">
                  <c:v>74901</c:v>
                </c:pt>
                <c:pt idx="21">
                  <c:v>88894</c:v>
                </c:pt>
                <c:pt idx="22">
                  <c:v>76706</c:v>
                </c:pt>
                <c:pt idx="23">
                  <c:v>78131</c:v>
                </c:pt>
                <c:pt idx="24">
                  <c:v>74737</c:v>
                </c:pt>
                <c:pt idx="25">
                  <c:v>66158</c:v>
                </c:pt>
                <c:pt idx="26">
                  <c:v>77186</c:v>
                </c:pt>
                <c:pt idx="27">
                  <c:v>74900</c:v>
                </c:pt>
                <c:pt idx="28">
                  <c:v>99597</c:v>
                </c:pt>
                <c:pt idx="29">
                  <c:v>101112</c:v>
                </c:pt>
                <c:pt idx="30">
                  <c:v>73057</c:v>
                </c:pt>
                <c:pt idx="31">
                  <c:v>61799</c:v>
                </c:pt>
              </c:numCache>
            </c:numRef>
          </c:yVal>
          <c:smooth val="0"/>
          <c:extLst>
            <c:ext xmlns:c16="http://schemas.microsoft.com/office/drawing/2014/chart" uri="{C3380CC4-5D6E-409C-BE32-E72D297353CC}">
              <c16:uniqueId val="{00000001-EB49-484D-A3C1-13E9D1456245}"/>
            </c:ext>
          </c:extLst>
        </c:ser>
        <c:ser>
          <c:idx val="1"/>
          <c:order val="1"/>
          <c:tx>
            <c:strRef>
              <c:f>'Mutton Snapper'!$C$3</c:f>
              <c:strCache>
                <c:ptCount val="1"/>
                <c:pt idx="0">
                  <c:v>Old Rec</c:v>
                </c:pt>
              </c:strCache>
            </c:strRef>
          </c:tx>
          <c:xVal>
            <c:numRef>
              <c:f>'Mutton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Snapper'!$C$4:$C$35</c:f>
              <c:numCache>
                <c:formatCode>#,##0</c:formatCode>
                <c:ptCount val="32"/>
                <c:pt idx="0">
                  <c:v>703147.48690548004</c:v>
                </c:pt>
                <c:pt idx="1">
                  <c:v>1311868.6347346993</c:v>
                </c:pt>
                <c:pt idx="2">
                  <c:v>1207709.6375928307</c:v>
                </c:pt>
                <c:pt idx="3">
                  <c:v>853455.79196752992</c:v>
                </c:pt>
                <c:pt idx="4">
                  <c:v>588196.20453570015</c:v>
                </c:pt>
                <c:pt idx="5">
                  <c:v>887959.24402911984</c:v>
                </c:pt>
                <c:pt idx="6">
                  <c:v>1161584.80105404</c:v>
                </c:pt>
                <c:pt idx="7">
                  <c:v>694031.9585871303</c:v>
                </c:pt>
                <c:pt idx="8">
                  <c:v>636899.43476730015</c:v>
                </c:pt>
                <c:pt idx="9">
                  <c:v>498322.12859941</c:v>
                </c:pt>
                <c:pt idx="10">
                  <c:v>374028.57706195978</c:v>
                </c:pt>
                <c:pt idx="11">
                  <c:v>248637.73924967006</c:v>
                </c:pt>
                <c:pt idx="12">
                  <c:v>369804.46019280021</c:v>
                </c:pt>
                <c:pt idx="13">
                  <c:v>426330.82177594979</c:v>
                </c:pt>
                <c:pt idx="14">
                  <c:v>347403.26084747992</c:v>
                </c:pt>
                <c:pt idx="15">
                  <c:v>293902.04818374</c:v>
                </c:pt>
                <c:pt idx="16">
                  <c:v>464542.76901344996</c:v>
                </c:pt>
                <c:pt idx="17">
                  <c:v>635346.87558739015</c:v>
                </c:pt>
                <c:pt idx="18">
                  <c:v>423982.47708907991</c:v>
                </c:pt>
                <c:pt idx="19">
                  <c:v>416376.97452771006</c:v>
                </c:pt>
                <c:pt idx="20">
                  <c:v>714878.16058764444</c:v>
                </c:pt>
                <c:pt idx="21">
                  <c:v>962774.46259042993</c:v>
                </c:pt>
                <c:pt idx="22">
                  <c:v>927172.03992229968</c:v>
                </c:pt>
                <c:pt idx="23">
                  <c:v>456562.96046003327</c:v>
                </c:pt>
                <c:pt idx="24">
                  <c:v>477647.3491612199</c:v>
                </c:pt>
                <c:pt idx="25">
                  <c:v>251445.74869710911</c:v>
                </c:pt>
                <c:pt idx="26">
                  <c:v>505583.14659572672</c:v>
                </c:pt>
                <c:pt idx="27">
                  <c:v>660453.04602896899</c:v>
                </c:pt>
                <c:pt idx="28">
                  <c:v>538122.33872908598</c:v>
                </c:pt>
                <c:pt idx="29">
                  <c:v>659921.73109239026</c:v>
                </c:pt>
                <c:pt idx="30">
                  <c:v>627952.90854815999</c:v>
                </c:pt>
                <c:pt idx="31">
                  <c:v>460877.48550151999</c:v>
                </c:pt>
              </c:numCache>
            </c:numRef>
          </c:yVal>
          <c:smooth val="0"/>
          <c:extLst>
            <c:ext xmlns:c16="http://schemas.microsoft.com/office/drawing/2014/chart" uri="{C3380CC4-5D6E-409C-BE32-E72D297353CC}">
              <c16:uniqueId val="{00000002-EB49-484D-A3C1-13E9D1456245}"/>
            </c:ext>
          </c:extLst>
        </c:ser>
        <c:ser>
          <c:idx val="5"/>
          <c:order val="2"/>
          <c:tx>
            <c:strRef>
              <c:f>'Mutton Snapper'!$F$3</c:f>
              <c:strCache>
                <c:ptCount val="1"/>
                <c:pt idx="0">
                  <c:v>New Rec</c:v>
                </c:pt>
              </c:strCache>
            </c:strRef>
          </c:tx>
          <c:xVal>
            <c:numRef>
              <c:f>'Mutton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Snapper'!$F$4:$F$35</c:f>
              <c:numCache>
                <c:formatCode>#,##0</c:formatCode>
                <c:ptCount val="32"/>
                <c:pt idx="0">
                  <c:v>2228887.5069434107</c:v>
                </c:pt>
                <c:pt idx="1">
                  <c:v>1655806.8042390994</c:v>
                </c:pt>
                <c:pt idx="2">
                  <c:v>2341013.6552152415</c:v>
                </c:pt>
                <c:pt idx="3">
                  <c:v>2029437.1562521004</c:v>
                </c:pt>
                <c:pt idx="4">
                  <c:v>737151.33627656021</c:v>
                </c:pt>
                <c:pt idx="5">
                  <c:v>1859291.0101496598</c:v>
                </c:pt>
                <c:pt idx="6">
                  <c:v>2117587.8207004</c:v>
                </c:pt>
                <c:pt idx="7">
                  <c:v>1515255.6151290112</c:v>
                </c:pt>
                <c:pt idx="8">
                  <c:v>716560.88162713882</c:v>
                </c:pt>
                <c:pt idx="9">
                  <c:v>1065171.9914997502</c:v>
                </c:pt>
                <c:pt idx="10">
                  <c:v>719661.31293502997</c:v>
                </c:pt>
                <c:pt idx="11">
                  <c:v>586821.86055215646</c:v>
                </c:pt>
                <c:pt idx="12">
                  <c:v>897286.38085960736</c:v>
                </c:pt>
                <c:pt idx="13">
                  <c:v>1212499.5323709208</c:v>
                </c:pt>
                <c:pt idx="14">
                  <c:v>733413.82133887976</c:v>
                </c:pt>
                <c:pt idx="15">
                  <c:v>534105.32478434022</c:v>
                </c:pt>
                <c:pt idx="16">
                  <c:v>1062684.6701586691</c:v>
                </c:pt>
                <c:pt idx="17">
                  <c:v>1184647.36620569</c:v>
                </c:pt>
                <c:pt idx="18">
                  <c:v>654071.05827970966</c:v>
                </c:pt>
                <c:pt idx="19">
                  <c:v>609959.7904209398</c:v>
                </c:pt>
                <c:pt idx="20">
                  <c:v>1892540.1368254523</c:v>
                </c:pt>
                <c:pt idx="21">
                  <c:v>1869831.6567822604</c:v>
                </c:pt>
                <c:pt idx="22">
                  <c:v>2506404.6451786114</c:v>
                </c:pt>
                <c:pt idx="23">
                  <c:v>860196.40544341668</c:v>
                </c:pt>
                <c:pt idx="24">
                  <c:v>898482.09085740987</c:v>
                </c:pt>
                <c:pt idx="25">
                  <c:v>383233.28739464097</c:v>
                </c:pt>
                <c:pt idx="26">
                  <c:v>1333161.2277084186</c:v>
                </c:pt>
                <c:pt idx="27">
                  <c:v>1461269.693554891</c:v>
                </c:pt>
                <c:pt idx="28">
                  <c:v>1302604.2069911058</c:v>
                </c:pt>
                <c:pt idx="29">
                  <c:v>1400263.2506674107</c:v>
                </c:pt>
                <c:pt idx="30">
                  <c:v>1637334.6727236488</c:v>
                </c:pt>
                <c:pt idx="31">
                  <c:v>1060004.3023064905</c:v>
                </c:pt>
              </c:numCache>
            </c:numRef>
          </c:yVal>
          <c:smooth val="0"/>
          <c:extLst>
            <c:ext xmlns:c16="http://schemas.microsoft.com/office/drawing/2014/chart" uri="{C3380CC4-5D6E-409C-BE32-E72D297353CC}">
              <c16:uniqueId val="{00000004-EB49-484D-A3C1-13E9D1456245}"/>
            </c:ext>
          </c:extLst>
        </c:ser>
        <c:dLbls>
          <c:showLegendKey val="0"/>
          <c:showVal val="0"/>
          <c:showCatName val="0"/>
          <c:showSerName val="0"/>
          <c:showPercent val="0"/>
          <c:showBubbleSize val="0"/>
        </c:dLbls>
        <c:axId val="339803456"/>
        <c:axId val="340344832"/>
      </c:scatterChart>
      <c:valAx>
        <c:axId val="33980345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0344832"/>
        <c:crosses val="autoZero"/>
        <c:crossBetween val="midCat"/>
      </c:valAx>
      <c:valAx>
        <c:axId val="34034483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39803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'Red Grouper'!$D$3</c:f>
              <c:strCache>
                <c:ptCount val="1"/>
                <c:pt idx="0">
                  <c:v>Commercial</c:v>
                </c:pt>
              </c:strCache>
            </c:strRef>
          </c:tx>
          <c:xVal>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Grouper'!$D$4:$D$35</c:f>
              <c:numCache>
                <c:formatCode>#,##0</c:formatCode>
                <c:ptCount val="32"/>
                <c:pt idx="0">
                  <c:v>209063</c:v>
                </c:pt>
                <c:pt idx="1">
                  <c:v>239113</c:v>
                </c:pt>
                <c:pt idx="2">
                  <c:v>244410</c:v>
                </c:pt>
                <c:pt idx="3">
                  <c:v>398029</c:v>
                </c:pt>
                <c:pt idx="4">
                  <c:v>172452</c:v>
                </c:pt>
                <c:pt idx="5">
                  <c:v>145230</c:v>
                </c:pt>
                <c:pt idx="6">
                  <c:v>114045</c:v>
                </c:pt>
                <c:pt idx="7">
                  <c:v>148680</c:v>
                </c:pt>
                <c:pt idx="8">
                  <c:v>185287</c:v>
                </c:pt>
                <c:pt idx="9">
                  <c:v>340892</c:v>
                </c:pt>
                <c:pt idx="10">
                  <c:v>334915</c:v>
                </c:pt>
                <c:pt idx="11">
                  <c:v>458073</c:v>
                </c:pt>
                <c:pt idx="12">
                  <c:v>652391</c:v>
                </c:pt>
                <c:pt idx="13">
                  <c:v>570340</c:v>
                </c:pt>
                <c:pt idx="14">
                  <c:v>472029</c:v>
                </c:pt>
                <c:pt idx="15">
                  <c:v>415610</c:v>
                </c:pt>
                <c:pt idx="16">
                  <c:v>438430</c:v>
                </c:pt>
                <c:pt idx="17">
                  <c:v>392726</c:v>
                </c:pt>
                <c:pt idx="18">
                  <c:v>372741</c:v>
                </c:pt>
                <c:pt idx="19">
                  <c:v>237412</c:v>
                </c:pt>
                <c:pt idx="20">
                  <c:v>385675</c:v>
                </c:pt>
                <c:pt idx="21">
                  <c:v>662893</c:v>
                </c:pt>
                <c:pt idx="22">
                  <c:v>671588</c:v>
                </c:pt>
                <c:pt idx="23">
                  <c:v>431380</c:v>
                </c:pt>
                <c:pt idx="24">
                  <c:v>328727</c:v>
                </c:pt>
                <c:pt idx="25">
                  <c:v>256512</c:v>
                </c:pt>
                <c:pt idx="26">
                  <c:v>157499</c:v>
                </c:pt>
                <c:pt idx="27">
                  <c:v>120222</c:v>
                </c:pt>
                <c:pt idx="28">
                  <c:v>133855</c:v>
                </c:pt>
                <c:pt idx="29">
                  <c:v>97728</c:v>
                </c:pt>
                <c:pt idx="30">
                  <c:v>52770</c:v>
                </c:pt>
                <c:pt idx="31">
                  <c:v>41781</c:v>
                </c:pt>
              </c:numCache>
            </c:numRef>
          </c:yVal>
          <c:smooth val="0"/>
          <c:extLst>
            <c:ext xmlns:c16="http://schemas.microsoft.com/office/drawing/2014/chart" uri="{C3380CC4-5D6E-409C-BE32-E72D297353CC}">
              <c16:uniqueId val="{00000001-BFE8-4F97-814D-2D3B9EEEDCA7}"/>
            </c:ext>
          </c:extLst>
        </c:ser>
        <c:ser>
          <c:idx val="1"/>
          <c:order val="1"/>
          <c:tx>
            <c:strRef>
              <c:f>'Red Grouper'!$C$3</c:f>
              <c:strCache>
                <c:ptCount val="1"/>
                <c:pt idx="0">
                  <c:v>Old Rec</c:v>
                </c:pt>
              </c:strCache>
            </c:strRef>
          </c:tx>
          <c:xVal>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Grouper'!$C$4:$C$35</c:f>
              <c:numCache>
                <c:formatCode>#,##0</c:formatCode>
                <c:ptCount val="32"/>
                <c:pt idx="0">
                  <c:v>909758.86743069964</c:v>
                </c:pt>
                <c:pt idx="1">
                  <c:v>517644.58283954987</c:v>
                </c:pt>
                <c:pt idx="2">
                  <c:v>287180.76352529996</c:v>
                </c:pt>
                <c:pt idx="3">
                  <c:v>414404.95645907003</c:v>
                </c:pt>
                <c:pt idx="4">
                  <c:v>127559.61147937004</c:v>
                </c:pt>
                <c:pt idx="5">
                  <c:v>70140.043692530002</c:v>
                </c:pt>
                <c:pt idx="6">
                  <c:v>212737.52738970012</c:v>
                </c:pt>
                <c:pt idx="7">
                  <c:v>413233.36411856028</c:v>
                </c:pt>
                <c:pt idx="8">
                  <c:v>328360.44153583999</c:v>
                </c:pt>
                <c:pt idx="9">
                  <c:v>335898.10151589994</c:v>
                </c:pt>
                <c:pt idx="10">
                  <c:v>427254.17038099974</c:v>
                </c:pt>
                <c:pt idx="11">
                  <c:v>394935.19317384984</c:v>
                </c:pt>
                <c:pt idx="12">
                  <c:v>371760.76201669988</c:v>
                </c:pt>
                <c:pt idx="13">
                  <c:v>232527.95073256991</c:v>
                </c:pt>
                <c:pt idx="14">
                  <c:v>198660.64705057297</c:v>
                </c:pt>
                <c:pt idx="15">
                  <c:v>215647.10539931993</c:v>
                </c:pt>
                <c:pt idx="16">
                  <c:v>397475.38222963992</c:v>
                </c:pt>
                <c:pt idx="17">
                  <c:v>404828.30657740997</c:v>
                </c:pt>
                <c:pt idx="18">
                  <c:v>548166.60445105494</c:v>
                </c:pt>
                <c:pt idx="19">
                  <c:v>330623.60046682018</c:v>
                </c:pt>
                <c:pt idx="20">
                  <c:v>671276.46668365574</c:v>
                </c:pt>
                <c:pt idx="21">
                  <c:v>672247.03882263077</c:v>
                </c:pt>
                <c:pt idx="22">
                  <c:v>1201072.9395835188</c:v>
                </c:pt>
                <c:pt idx="23">
                  <c:v>800873.3686475096</c:v>
                </c:pt>
                <c:pt idx="24">
                  <c:v>127299.08300443004</c:v>
                </c:pt>
                <c:pt idx="25">
                  <c:v>110925.70411206996</c:v>
                </c:pt>
                <c:pt idx="26">
                  <c:v>319550.08636560984</c:v>
                </c:pt>
                <c:pt idx="27">
                  <c:v>217425.43939587404</c:v>
                </c:pt>
                <c:pt idx="28">
                  <c:v>194078.29484637</c:v>
                </c:pt>
                <c:pt idx="29">
                  <c:v>203937.34385229001</c:v>
                </c:pt>
                <c:pt idx="30">
                  <c:v>198613.54974935995</c:v>
                </c:pt>
                <c:pt idx="31">
                  <c:v>141067.09393830996</c:v>
                </c:pt>
              </c:numCache>
            </c:numRef>
          </c:yVal>
          <c:smooth val="0"/>
          <c:extLst>
            <c:ext xmlns:c16="http://schemas.microsoft.com/office/drawing/2014/chart" uri="{C3380CC4-5D6E-409C-BE32-E72D297353CC}">
              <c16:uniqueId val="{00000002-BFE8-4F97-814D-2D3B9EEEDCA7}"/>
            </c:ext>
          </c:extLst>
        </c:ser>
        <c:ser>
          <c:idx val="5"/>
          <c:order val="2"/>
          <c:tx>
            <c:strRef>
              <c:f>'Red Grouper'!$F$3</c:f>
              <c:strCache>
                <c:ptCount val="1"/>
                <c:pt idx="0">
                  <c:v>New Rec</c:v>
                </c:pt>
              </c:strCache>
            </c:strRef>
          </c:tx>
          <c:xVal>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Grouper'!$F$4:$F$35</c:f>
              <c:numCache>
                <c:formatCode>#,##0</c:formatCode>
                <c:ptCount val="32"/>
                <c:pt idx="0">
                  <c:v>3594672.3350837692</c:v>
                </c:pt>
                <c:pt idx="1">
                  <c:v>879066.10621770006</c:v>
                </c:pt>
                <c:pt idx="2">
                  <c:v>597430.63927250053</c:v>
                </c:pt>
                <c:pt idx="3">
                  <c:v>2275991.0387287899</c:v>
                </c:pt>
                <c:pt idx="4">
                  <c:v>261024.79573869993</c:v>
                </c:pt>
                <c:pt idx="5">
                  <c:v>111342.42163761001</c:v>
                </c:pt>
                <c:pt idx="6">
                  <c:v>360634.47823389992</c:v>
                </c:pt>
                <c:pt idx="7">
                  <c:v>950188.23499636014</c:v>
                </c:pt>
                <c:pt idx="8">
                  <c:v>688100.64090559015</c:v>
                </c:pt>
                <c:pt idx="9">
                  <c:v>887657.29534807999</c:v>
                </c:pt>
                <c:pt idx="10">
                  <c:v>1081707.0845531006</c:v>
                </c:pt>
                <c:pt idx="11">
                  <c:v>792023.27006192366</c:v>
                </c:pt>
                <c:pt idx="12">
                  <c:v>652694.7676236371</c:v>
                </c:pt>
                <c:pt idx="13">
                  <c:v>339999.86662293004</c:v>
                </c:pt>
                <c:pt idx="14">
                  <c:v>343742.89742504898</c:v>
                </c:pt>
                <c:pt idx="15">
                  <c:v>333857.36303536</c:v>
                </c:pt>
                <c:pt idx="16">
                  <c:v>1054367.4199033505</c:v>
                </c:pt>
                <c:pt idx="17">
                  <c:v>1045889.2223300901</c:v>
                </c:pt>
                <c:pt idx="18">
                  <c:v>1094305.7090524461</c:v>
                </c:pt>
                <c:pt idx="19">
                  <c:v>625753.37068513955</c:v>
                </c:pt>
                <c:pt idx="20">
                  <c:v>1875225.0945197155</c:v>
                </c:pt>
                <c:pt idx="21">
                  <c:v>1390970.121648171</c:v>
                </c:pt>
                <c:pt idx="22">
                  <c:v>1774257.0784410099</c:v>
                </c:pt>
                <c:pt idx="23">
                  <c:v>1547290.0919258206</c:v>
                </c:pt>
                <c:pt idx="24">
                  <c:v>193086.84266525006</c:v>
                </c:pt>
                <c:pt idx="25">
                  <c:v>368222.80683477008</c:v>
                </c:pt>
                <c:pt idx="26">
                  <c:v>950220.12640169973</c:v>
                </c:pt>
                <c:pt idx="27">
                  <c:v>533750.30794775591</c:v>
                </c:pt>
                <c:pt idx="28">
                  <c:v>489237.10446399014</c:v>
                </c:pt>
                <c:pt idx="29">
                  <c:v>635684.48795471969</c:v>
                </c:pt>
                <c:pt idx="30">
                  <c:v>408483.17595532991</c:v>
                </c:pt>
                <c:pt idx="31">
                  <c:v>448999.80554154998</c:v>
                </c:pt>
              </c:numCache>
            </c:numRef>
          </c:yVal>
          <c:smooth val="0"/>
          <c:extLst>
            <c:ext xmlns:c16="http://schemas.microsoft.com/office/drawing/2014/chart" uri="{C3380CC4-5D6E-409C-BE32-E72D297353CC}">
              <c16:uniqueId val="{00000004-BFE8-4F97-814D-2D3B9EEEDCA7}"/>
            </c:ext>
          </c:extLst>
        </c:ser>
        <c:dLbls>
          <c:showLegendKey val="0"/>
          <c:showVal val="0"/>
          <c:showCatName val="0"/>
          <c:showSerName val="0"/>
          <c:showPercent val="0"/>
          <c:showBubbleSize val="0"/>
        </c:dLbls>
        <c:axId val="340347136"/>
        <c:axId val="340347712"/>
      </c:scatterChart>
      <c:valAx>
        <c:axId val="34034713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0347712"/>
        <c:crosses val="autoZero"/>
        <c:crossBetween val="midCat"/>
      </c:valAx>
      <c:valAx>
        <c:axId val="34034771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03471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vs. New</a:t>
            </a:r>
            <a:r>
              <a:rPr lang="en-US" baseline="0"/>
              <a:t> Recreational Landings</a:t>
            </a:r>
            <a:endParaRPr lang="en-US"/>
          </a:p>
        </c:rich>
      </c:tx>
      <c:overlay val="0"/>
    </c:title>
    <c:autoTitleDeleted val="0"/>
    <c:plotArea>
      <c:layout/>
      <c:barChart>
        <c:barDir val="col"/>
        <c:grouping val="clustered"/>
        <c:varyColors val="0"/>
        <c:ser>
          <c:idx val="1"/>
          <c:order val="0"/>
          <c:tx>
            <c:strRef>
              <c:f>'Red Grouper'!$C$3</c:f>
              <c:strCache>
                <c:ptCount val="1"/>
                <c:pt idx="0">
                  <c:v>Old Rec</c:v>
                </c:pt>
              </c:strCache>
            </c:strRef>
          </c:tx>
          <c:invertIfNegative val="0"/>
          <c:cat>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cat>
          <c:val>
            <c:numRef>
              <c:f>'Red Grouper'!$C$4:$C$35</c:f>
              <c:numCache>
                <c:formatCode>#,##0</c:formatCode>
                <c:ptCount val="32"/>
                <c:pt idx="0">
                  <c:v>909758.86743069964</c:v>
                </c:pt>
                <c:pt idx="1">
                  <c:v>517644.58283954987</c:v>
                </c:pt>
                <c:pt idx="2">
                  <c:v>287180.76352529996</c:v>
                </c:pt>
                <c:pt idx="3">
                  <c:v>414404.95645907003</c:v>
                </c:pt>
                <c:pt idx="4">
                  <c:v>127559.61147937004</c:v>
                </c:pt>
                <c:pt idx="5">
                  <c:v>70140.043692530002</c:v>
                </c:pt>
                <c:pt idx="6">
                  <c:v>212737.52738970012</c:v>
                </c:pt>
                <c:pt idx="7">
                  <c:v>413233.36411856028</c:v>
                </c:pt>
                <c:pt idx="8">
                  <c:v>328360.44153583999</c:v>
                </c:pt>
                <c:pt idx="9">
                  <c:v>335898.10151589994</c:v>
                </c:pt>
                <c:pt idx="10">
                  <c:v>427254.17038099974</c:v>
                </c:pt>
                <c:pt idx="11">
                  <c:v>394935.19317384984</c:v>
                </c:pt>
                <c:pt idx="12">
                  <c:v>371760.76201669988</c:v>
                </c:pt>
                <c:pt idx="13">
                  <c:v>232527.95073256991</c:v>
                </c:pt>
                <c:pt idx="14">
                  <c:v>198660.64705057297</c:v>
                </c:pt>
                <c:pt idx="15">
                  <c:v>215647.10539931993</c:v>
                </c:pt>
                <c:pt idx="16">
                  <c:v>397475.38222963992</c:v>
                </c:pt>
                <c:pt idx="17">
                  <c:v>404828.30657740997</c:v>
                </c:pt>
                <c:pt idx="18">
                  <c:v>548166.60445105494</c:v>
                </c:pt>
                <c:pt idx="19">
                  <c:v>330623.60046682018</c:v>
                </c:pt>
                <c:pt idx="20">
                  <c:v>671276.46668365574</c:v>
                </c:pt>
                <c:pt idx="21">
                  <c:v>672247.03882263077</c:v>
                </c:pt>
                <c:pt idx="22">
                  <c:v>1201072.9395835188</c:v>
                </c:pt>
                <c:pt idx="23">
                  <c:v>800873.3686475096</c:v>
                </c:pt>
                <c:pt idx="24">
                  <c:v>127299.08300443004</c:v>
                </c:pt>
                <c:pt idx="25">
                  <c:v>110925.70411206996</c:v>
                </c:pt>
                <c:pt idx="26">
                  <c:v>319550.08636560984</c:v>
                </c:pt>
                <c:pt idx="27">
                  <c:v>217425.43939587404</c:v>
                </c:pt>
                <c:pt idx="28">
                  <c:v>194078.29484637</c:v>
                </c:pt>
                <c:pt idx="29">
                  <c:v>203937.34385229001</c:v>
                </c:pt>
                <c:pt idx="30">
                  <c:v>198613.54974935995</c:v>
                </c:pt>
                <c:pt idx="31">
                  <c:v>141067.09393830996</c:v>
                </c:pt>
              </c:numCache>
            </c:numRef>
          </c:val>
          <c:extLst>
            <c:ext xmlns:c16="http://schemas.microsoft.com/office/drawing/2014/chart" uri="{C3380CC4-5D6E-409C-BE32-E72D297353CC}">
              <c16:uniqueId val="{00000000-22E9-4BB8-9ACD-D227F8E0B993}"/>
            </c:ext>
          </c:extLst>
        </c:ser>
        <c:ser>
          <c:idx val="5"/>
          <c:order val="1"/>
          <c:tx>
            <c:strRef>
              <c:f>'Red Grouper'!$F$3</c:f>
              <c:strCache>
                <c:ptCount val="1"/>
                <c:pt idx="0">
                  <c:v>New Rec</c:v>
                </c:pt>
              </c:strCache>
            </c:strRef>
          </c:tx>
          <c:invertIfNegative val="0"/>
          <c:cat>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cat>
          <c:val>
            <c:numRef>
              <c:f>'Red Grouper'!$F$4:$F$35</c:f>
              <c:numCache>
                <c:formatCode>#,##0</c:formatCode>
                <c:ptCount val="32"/>
                <c:pt idx="0">
                  <c:v>3594672.3350837692</c:v>
                </c:pt>
                <c:pt idx="1">
                  <c:v>879066.10621770006</c:v>
                </c:pt>
                <c:pt idx="2">
                  <c:v>597430.63927250053</c:v>
                </c:pt>
                <c:pt idx="3">
                  <c:v>2275991.0387287899</c:v>
                </c:pt>
                <c:pt idx="4">
                  <c:v>261024.79573869993</c:v>
                </c:pt>
                <c:pt idx="5">
                  <c:v>111342.42163761001</c:v>
                </c:pt>
                <c:pt idx="6">
                  <c:v>360634.47823389992</c:v>
                </c:pt>
                <c:pt idx="7">
                  <c:v>950188.23499636014</c:v>
                </c:pt>
                <c:pt idx="8">
                  <c:v>688100.64090559015</c:v>
                </c:pt>
                <c:pt idx="9">
                  <c:v>887657.29534807999</c:v>
                </c:pt>
                <c:pt idx="10">
                  <c:v>1081707.0845531006</c:v>
                </c:pt>
                <c:pt idx="11">
                  <c:v>792023.27006192366</c:v>
                </c:pt>
                <c:pt idx="12">
                  <c:v>652694.7676236371</c:v>
                </c:pt>
                <c:pt idx="13">
                  <c:v>339999.86662293004</c:v>
                </c:pt>
                <c:pt idx="14">
                  <c:v>343742.89742504898</c:v>
                </c:pt>
                <c:pt idx="15">
                  <c:v>333857.36303536</c:v>
                </c:pt>
                <c:pt idx="16">
                  <c:v>1054367.4199033505</c:v>
                </c:pt>
                <c:pt idx="17">
                  <c:v>1045889.2223300901</c:v>
                </c:pt>
                <c:pt idx="18">
                  <c:v>1094305.7090524461</c:v>
                </c:pt>
                <c:pt idx="19">
                  <c:v>625753.37068513955</c:v>
                </c:pt>
                <c:pt idx="20">
                  <c:v>1875225.0945197155</c:v>
                </c:pt>
                <c:pt idx="21">
                  <c:v>1390970.121648171</c:v>
                </c:pt>
                <c:pt idx="22">
                  <c:v>1774257.0784410099</c:v>
                </c:pt>
                <c:pt idx="23">
                  <c:v>1547290.0919258206</c:v>
                </c:pt>
                <c:pt idx="24">
                  <c:v>193086.84266525006</c:v>
                </c:pt>
                <c:pt idx="25">
                  <c:v>368222.80683477008</c:v>
                </c:pt>
                <c:pt idx="26">
                  <c:v>950220.12640169973</c:v>
                </c:pt>
                <c:pt idx="27">
                  <c:v>533750.30794775591</c:v>
                </c:pt>
                <c:pt idx="28">
                  <c:v>489237.10446399014</c:v>
                </c:pt>
                <c:pt idx="29">
                  <c:v>635684.48795471969</c:v>
                </c:pt>
                <c:pt idx="30">
                  <c:v>408483.17595532991</c:v>
                </c:pt>
                <c:pt idx="31">
                  <c:v>448999.80554154998</c:v>
                </c:pt>
              </c:numCache>
            </c:numRef>
          </c:val>
          <c:extLst>
            <c:ext xmlns:c16="http://schemas.microsoft.com/office/drawing/2014/chart" uri="{C3380CC4-5D6E-409C-BE32-E72D297353CC}">
              <c16:uniqueId val="{00000001-22E9-4BB8-9ACD-D227F8E0B993}"/>
            </c:ext>
          </c:extLst>
        </c:ser>
        <c:dLbls>
          <c:showLegendKey val="0"/>
          <c:showVal val="0"/>
          <c:showCatName val="0"/>
          <c:showSerName val="0"/>
          <c:showPercent val="0"/>
          <c:showBubbleSize val="0"/>
        </c:dLbls>
        <c:gapWidth val="100"/>
        <c:axId val="340347136"/>
        <c:axId val="340347712"/>
      </c:barChart>
      <c:catAx>
        <c:axId val="340347136"/>
        <c:scaling>
          <c:orientation val="minMax"/>
        </c:scaling>
        <c:delete val="0"/>
        <c:axPos val="b"/>
        <c:title>
          <c:tx>
            <c:rich>
              <a:bodyPr/>
              <a:lstStyle/>
              <a:p>
                <a:pPr>
                  <a:defRPr/>
                </a:pPr>
                <a:r>
                  <a:rPr lang="en-US"/>
                  <a:t>Year</a:t>
                </a:r>
              </a:p>
            </c:rich>
          </c:tx>
          <c:overlay val="0"/>
        </c:title>
        <c:numFmt formatCode="General" sourceLinked="1"/>
        <c:majorTickMark val="cross"/>
        <c:minorTickMark val="none"/>
        <c:tickLblPos val="nextTo"/>
        <c:spPr>
          <a:ln>
            <a:solidFill>
              <a:schemeClr val="tx1"/>
            </a:solidFill>
          </a:ln>
        </c:spPr>
        <c:crossAx val="340347712"/>
        <c:crosses val="autoZero"/>
        <c:auto val="1"/>
        <c:lblAlgn val="ctr"/>
        <c:lblOffset val="100"/>
        <c:noMultiLvlLbl val="0"/>
      </c:catAx>
      <c:valAx>
        <c:axId val="34034771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a:solidFill>
              <a:schemeClr val="tx1"/>
            </a:solidFill>
          </a:ln>
        </c:spPr>
        <c:crossAx val="340347136"/>
        <c:crosses val="autoZero"/>
        <c:crossBetween val="between"/>
      </c:valAx>
    </c:plotArea>
    <c:legend>
      <c:legendPos val="tr"/>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Bar Graph All Sectors</a:t>
            </a:r>
          </a:p>
        </c:rich>
      </c:tx>
      <c:overlay val="0"/>
    </c:title>
    <c:autoTitleDeleted val="0"/>
    <c:plotArea>
      <c:layout/>
      <c:barChart>
        <c:barDir val="col"/>
        <c:grouping val="clustered"/>
        <c:varyColors val="0"/>
        <c:ser>
          <c:idx val="2"/>
          <c:order val="0"/>
          <c:tx>
            <c:strRef>
              <c:f>'Red Grouper'!$D$3</c:f>
              <c:strCache>
                <c:ptCount val="1"/>
                <c:pt idx="0">
                  <c:v>Commercial</c:v>
                </c:pt>
              </c:strCache>
            </c:strRef>
          </c:tx>
          <c:invertIfNegative val="0"/>
          <c:cat>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cat>
          <c:val>
            <c:numRef>
              <c:f>'Red Grouper'!$D$4:$D$35</c:f>
              <c:numCache>
                <c:formatCode>#,##0</c:formatCode>
                <c:ptCount val="32"/>
                <c:pt idx="0">
                  <c:v>209063</c:v>
                </c:pt>
                <c:pt idx="1">
                  <c:v>239113</c:v>
                </c:pt>
                <c:pt idx="2">
                  <c:v>244410</c:v>
                </c:pt>
                <c:pt idx="3">
                  <c:v>398029</c:v>
                </c:pt>
                <c:pt idx="4">
                  <c:v>172452</c:v>
                </c:pt>
                <c:pt idx="5">
                  <c:v>145230</c:v>
                </c:pt>
                <c:pt idx="6">
                  <c:v>114045</c:v>
                </c:pt>
                <c:pt idx="7">
                  <c:v>148680</c:v>
                </c:pt>
                <c:pt idx="8">
                  <c:v>185287</c:v>
                </c:pt>
                <c:pt idx="9">
                  <c:v>340892</c:v>
                </c:pt>
                <c:pt idx="10">
                  <c:v>334915</c:v>
                </c:pt>
                <c:pt idx="11">
                  <c:v>458073</c:v>
                </c:pt>
                <c:pt idx="12">
                  <c:v>652391</c:v>
                </c:pt>
                <c:pt idx="13">
                  <c:v>570340</c:v>
                </c:pt>
                <c:pt idx="14">
                  <c:v>472029</c:v>
                </c:pt>
                <c:pt idx="15">
                  <c:v>415610</c:v>
                </c:pt>
                <c:pt idx="16">
                  <c:v>438430</c:v>
                </c:pt>
                <c:pt idx="17">
                  <c:v>392726</c:v>
                </c:pt>
                <c:pt idx="18">
                  <c:v>372741</c:v>
                </c:pt>
                <c:pt idx="19">
                  <c:v>237412</c:v>
                </c:pt>
                <c:pt idx="20">
                  <c:v>385675</c:v>
                </c:pt>
                <c:pt idx="21">
                  <c:v>662893</c:v>
                </c:pt>
                <c:pt idx="22">
                  <c:v>671588</c:v>
                </c:pt>
                <c:pt idx="23">
                  <c:v>431380</c:v>
                </c:pt>
                <c:pt idx="24">
                  <c:v>328727</c:v>
                </c:pt>
                <c:pt idx="25">
                  <c:v>256512</c:v>
                </c:pt>
                <c:pt idx="26">
                  <c:v>157499</c:v>
                </c:pt>
                <c:pt idx="27">
                  <c:v>120222</c:v>
                </c:pt>
                <c:pt idx="28">
                  <c:v>133855</c:v>
                </c:pt>
                <c:pt idx="29">
                  <c:v>97728</c:v>
                </c:pt>
                <c:pt idx="30">
                  <c:v>52770</c:v>
                </c:pt>
                <c:pt idx="31">
                  <c:v>41781</c:v>
                </c:pt>
              </c:numCache>
            </c:numRef>
          </c:val>
          <c:extLst>
            <c:ext xmlns:c16="http://schemas.microsoft.com/office/drawing/2014/chart" uri="{C3380CC4-5D6E-409C-BE32-E72D297353CC}">
              <c16:uniqueId val="{00000000-0FEF-44E7-8910-E9C8A237B101}"/>
            </c:ext>
          </c:extLst>
        </c:ser>
        <c:ser>
          <c:idx val="1"/>
          <c:order val="1"/>
          <c:tx>
            <c:strRef>
              <c:f>'Red Grouper'!$C$3</c:f>
              <c:strCache>
                <c:ptCount val="1"/>
                <c:pt idx="0">
                  <c:v>Old Rec</c:v>
                </c:pt>
              </c:strCache>
            </c:strRef>
          </c:tx>
          <c:invertIfNegative val="0"/>
          <c:cat>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cat>
          <c:val>
            <c:numRef>
              <c:f>'Red Grouper'!$C$4:$C$35</c:f>
              <c:numCache>
                <c:formatCode>#,##0</c:formatCode>
                <c:ptCount val="32"/>
                <c:pt idx="0">
                  <c:v>909758.86743069964</c:v>
                </c:pt>
                <c:pt idx="1">
                  <c:v>517644.58283954987</c:v>
                </c:pt>
                <c:pt idx="2">
                  <c:v>287180.76352529996</c:v>
                </c:pt>
                <c:pt idx="3">
                  <c:v>414404.95645907003</c:v>
                </c:pt>
                <c:pt idx="4">
                  <c:v>127559.61147937004</c:v>
                </c:pt>
                <c:pt idx="5">
                  <c:v>70140.043692530002</c:v>
                </c:pt>
                <c:pt idx="6">
                  <c:v>212737.52738970012</c:v>
                </c:pt>
                <c:pt idx="7">
                  <c:v>413233.36411856028</c:v>
                </c:pt>
                <c:pt idx="8">
                  <c:v>328360.44153583999</c:v>
                </c:pt>
                <c:pt idx="9">
                  <c:v>335898.10151589994</c:v>
                </c:pt>
                <c:pt idx="10">
                  <c:v>427254.17038099974</c:v>
                </c:pt>
                <c:pt idx="11">
                  <c:v>394935.19317384984</c:v>
                </c:pt>
                <c:pt idx="12">
                  <c:v>371760.76201669988</c:v>
                </c:pt>
                <c:pt idx="13">
                  <c:v>232527.95073256991</c:v>
                </c:pt>
                <c:pt idx="14">
                  <c:v>198660.64705057297</c:v>
                </c:pt>
                <c:pt idx="15">
                  <c:v>215647.10539931993</c:v>
                </c:pt>
                <c:pt idx="16">
                  <c:v>397475.38222963992</c:v>
                </c:pt>
                <c:pt idx="17">
                  <c:v>404828.30657740997</c:v>
                </c:pt>
                <c:pt idx="18">
                  <c:v>548166.60445105494</c:v>
                </c:pt>
                <c:pt idx="19">
                  <c:v>330623.60046682018</c:v>
                </c:pt>
                <c:pt idx="20">
                  <c:v>671276.46668365574</c:v>
                </c:pt>
                <c:pt idx="21">
                  <c:v>672247.03882263077</c:v>
                </c:pt>
                <c:pt idx="22">
                  <c:v>1201072.9395835188</c:v>
                </c:pt>
                <c:pt idx="23">
                  <c:v>800873.3686475096</c:v>
                </c:pt>
                <c:pt idx="24">
                  <c:v>127299.08300443004</c:v>
                </c:pt>
                <c:pt idx="25">
                  <c:v>110925.70411206996</c:v>
                </c:pt>
                <c:pt idx="26">
                  <c:v>319550.08636560984</c:v>
                </c:pt>
                <c:pt idx="27">
                  <c:v>217425.43939587404</c:v>
                </c:pt>
                <c:pt idx="28">
                  <c:v>194078.29484637</c:v>
                </c:pt>
                <c:pt idx="29">
                  <c:v>203937.34385229001</c:v>
                </c:pt>
                <c:pt idx="30">
                  <c:v>198613.54974935995</c:v>
                </c:pt>
                <c:pt idx="31">
                  <c:v>141067.09393830996</c:v>
                </c:pt>
              </c:numCache>
            </c:numRef>
          </c:val>
          <c:extLst>
            <c:ext xmlns:c16="http://schemas.microsoft.com/office/drawing/2014/chart" uri="{C3380CC4-5D6E-409C-BE32-E72D297353CC}">
              <c16:uniqueId val="{00000001-0FEF-44E7-8910-E9C8A237B101}"/>
            </c:ext>
          </c:extLst>
        </c:ser>
        <c:ser>
          <c:idx val="5"/>
          <c:order val="2"/>
          <c:tx>
            <c:strRef>
              <c:f>'Red Grouper'!$F$3</c:f>
              <c:strCache>
                <c:ptCount val="1"/>
                <c:pt idx="0">
                  <c:v>New Rec</c:v>
                </c:pt>
              </c:strCache>
            </c:strRef>
          </c:tx>
          <c:invertIfNegative val="0"/>
          <c:cat>
            <c:numRef>
              <c:f>'Red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cat>
          <c:val>
            <c:numRef>
              <c:f>'Red Grouper'!$F$4:$F$35</c:f>
              <c:numCache>
                <c:formatCode>#,##0</c:formatCode>
                <c:ptCount val="32"/>
                <c:pt idx="0">
                  <c:v>3594672.3350837692</c:v>
                </c:pt>
                <c:pt idx="1">
                  <c:v>879066.10621770006</c:v>
                </c:pt>
                <c:pt idx="2">
                  <c:v>597430.63927250053</c:v>
                </c:pt>
                <c:pt idx="3">
                  <c:v>2275991.0387287899</c:v>
                </c:pt>
                <c:pt idx="4">
                  <c:v>261024.79573869993</c:v>
                </c:pt>
                <c:pt idx="5">
                  <c:v>111342.42163761001</c:v>
                </c:pt>
                <c:pt idx="6">
                  <c:v>360634.47823389992</c:v>
                </c:pt>
                <c:pt idx="7">
                  <c:v>950188.23499636014</c:v>
                </c:pt>
                <c:pt idx="8">
                  <c:v>688100.64090559015</c:v>
                </c:pt>
                <c:pt idx="9">
                  <c:v>887657.29534807999</c:v>
                </c:pt>
                <c:pt idx="10">
                  <c:v>1081707.0845531006</c:v>
                </c:pt>
                <c:pt idx="11">
                  <c:v>792023.27006192366</c:v>
                </c:pt>
                <c:pt idx="12">
                  <c:v>652694.7676236371</c:v>
                </c:pt>
                <c:pt idx="13">
                  <c:v>339999.86662293004</c:v>
                </c:pt>
                <c:pt idx="14">
                  <c:v>343742.89742504898</c:v>
                </c:pt>
                <c:pt idx="15">
                  <c:v>333857.36303536</c:v>
                </c:pt>
                <c:pt idx="16">
                  <c:v>1054367.4199033505</c:v>
                </c:pt>
                <c:pt idx="17">
                  <c:v>1045889.2223300901</c:v>
                </c:pt>
                <c:pt idx="18">
                  <c:v>1094305.7090524461</c:v>
                </c:pt>
                <c:pt idx="19">
                  <c:v>625753.37068513955</c:v>
                </c:pt>
                <c:pt idx="20">
                  <c:v>1875225.0945197155</c:v>
                </c:pt>
                <c:pt idx="21">
                  <c:v>1390970.121648171</c:v>
                </c:pt>
                <c:pt idx="22">
                  <c:v>1774257.0784410099</c:v>
                </c:pt>
                <c:pt idx="23">
                  <c:v>1547290.0919258206</c:v>
                </c:pt>
                <c:pt idx="24">
                  <c:v>193086.84266525006</c:v>
                </c:pt>
                <c:pt idx="25">
                  <c:v>368222.80683477008</c:v>
                </c:pt>
                <c:pt idx="26">
                  <c:v>950220.12640169973</c:v>
                </c:pt>
                <c:pt idx="27">
                  <c:v>533750.30794775591</c:v>
                </c:pt>
                <c:pt idx="28">
                  <c:v>489237.10446399014</c:v>
                </c:pt>
                <c:pt idx="29">
                  <c:v>635684.48795471969</c:v>
                </c:pt>
                <c:pt idx="30">
                  <c:v>408483.17595532991</c:v>
                </c:pt>
                <c:pt idx="31">
                  <c:v>448999.80554154998</c:v>
                </c:pt>
              </c:numCache>
            </c:numRef>
          </c:val>
          <c:extLst>
            <c:ext xmlns:c16="http://schemas.microsoft.com/office/drawing/2014/chart" uri="{C3380CC4-5D6E-409C-BE32-E72D297353CC}">
              <c16:uniqueId val="{00000002-0FEF-44E7-8910-E9C8A237B101}"/>
            </c:ext>
          </c:extLst>
        </c:ser>
        <c:dLbls>
          <c:showLegendKey val="0"/>
          <c:showVal val="0"/>
          <c:showCatName val="0"/>
          <c:showSerName val="0"/>
          <c:showPercent val="0"/>
          <c:showBubbleSize val="0"/>
        </c:dLbls>
        <c:gapWidth val="100"/>
        <c:axId val="340347136"/>
        <c:axId val="340347712"/>
      </c:barChart>
      <c:catAx>
        <c:axId val="340347136"/>
        <c:scaling>
          <c:orientation val="minMax"/>
        </c:scaling>
        <c:delete val="0"/>
        <c:axPos val="b"/>
        <c:title>
          <c:tx>
            <c:rich>
              <a:bodyPr/>
              <a:lstStyle/>
              <a:p>
                <a:pPr>
                  <a:defRPr/>
                </a:pPr>
                <a:r>
                  <a:rPr lang="en-US"/>
                  <a:t>Year</a:t>
                </a:r>
              </a:p>
            </c:rich>
          </c:tx>
          <c:overlay val="0"/>
        </c:title>
        <c:numFmt formatCode="General" sourceLinked="1"/>
        <c:majorTickMark val="cross"/>
        <c:minorTickMark val="none"/>
        <c:tickLblPos val="nextTo"/>
        <c:spPr>
          <a:ln>
            <a:solidFill>
              <a:schemeClr val="tx1"/>
            </a:solidFill>
          </a:ln>
        </c:spPr>
        <c:crossAx val="340347712"/>
        <c:crosses val="autoZero"/>
        <c:auto val="1"/>
        <c:lblAlgn val="ctr"/>
        <c:lblOffset val="100"/>
        <c:noMultiLvlLbl val="0"/>
      </c:catAx>
      <c:valAx>
        <c:axId val="34034771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a:solidFill>
              <a:schemeClr val="tx1"/>
            </a:solidFill>
          </a:ln>
        </c:spPr>
        <c:crossAx val="340347136"/>
        <c:crosses val="autoZero"/>
        <c:crossBetween val="between"/>
      </c:valAx>
    </c:plotArea>
    <c:legend>
      <c:legendPos val="tr"/>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vs. New</a:t>
            </a:r>
            <a:r>
              <a:rPr lang="en-US" baseline="0"/>
              <a:t> Recreational Landings</a:t>
            </a:r>
            <a:endParaRPr lang="en-US"/>
          </a:p>
        </c:rich>
      </c:tx>
      <c:overlay val="0"/>
    </c:title>
    <c:autoTitleDeleted val="0"/>
    <c:plotArea>
      <c:layout/>
      <c:barChart>
        <c:barDir val="col"/>
        <c:grouping val="clustered"/>
        <c:varyColors val="0"/>
        <c:ser>
          <c:idx val="1"/>
          <c:order val="0"/>
          <c:tx>
            <c:strRef>
              <c:f>'Red Grouper'!$C$3</c:f>
              <c:strCache>
                <c:ptCount val="1"/>
                <c:pt idx="0">
                  <c:v>Old Rec</c:v>
                </c:pt>
              </c:strCache>
            </c:strRef>
          </c:tx>
          <c:invertIfNegative val="0"/>
          <c:cat>
            <c:numRef>
              <c:f>'Red Grouper'!$A$4:$A$26</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cat>
          <c:val>
            <c:numRef>
              <c:f>'Red Grouper'!$C$4:$C$26</c:f>
              <c:numCache>
                <c:formatCode>#,##0</c:formatCode>
                <c:ptCount val="23"/>
                <c:pt idx="0">
                  <c:v>909758.86743069964</c:v>
                </c:pt>
                <c:pt idx="1">
                  <c:v>517644.58283954987</c:v>
                </c:pt>
                <c:pt idx="2">
                  <c:v>287180.76352529996</c:v>
                </c:pt>
                <c:pt idx="3">
                  <c:v>414404.95645907003</c:v>
                </c:pt>
                <c:pt idx="4">
                  <c:v>127559.61147937004</c:v>
                </c:pt>
                <c:pt idx="5">
                  <c:v>70140.043692530002</c:v>
                </c:pt>
                <c:pt idx="6">
                  <c:v>212737.52738970012</c:v>
                </c:pt>
                <c:pt idx="7">
                  <c:v>413233.36411856028</c:v>
                </c:pt>
                <c:pt idx="8">
                  <c:v>328360.44153583999</c:v>
                </c:pt>
                <c:pt idx="9">
                  <c:v>335898.10151589994</c:v>
                </c:pt>
                <c:pt idx="10">
                  <c:v>427254.17038099974</c:v>
                </c:pt>
                <c:pt idx="11">
                  <c:v>394935.19317384984</c:v>
                </c:pt>
                <c:pt idx="12">
                  <c:v>371760.76201669988</c:v>
                </c:pt>
                <c:pt idx="13">
                  <c:v>232527.95073256991</c:v>
                </c:pt>
                <c:pt idx="14">
                  <c:v>198660.64705057297</c:v>
                </c:pt>
                <c:pt idx="15">
                  <c:v>215647.10539931993</c:v>
                </c:pt>
                <c:pt idx="16">
                  <c:v>397475.38222963992</c:v>
                </c:pt>
                <c:pt idx="17">
                  <c:v>404828.30657740997</c:v>
                </c:pt>
                <c:pt idx="18">
                  <c:v>548166.60445105494</c:v>
                </c:pt>
                <c:pt idx="19">
                  <c:v>330623.60046682018</c:v>
                </c:pt>
                <c:pt idx="20">
                  <c:v>671276.46668365574</c:v>
                </c:pt>
                <c:pt idx="21">
                  <c:v>672247.03882263077</c:v>
                </c:pt>
                <c:pt idx="22">
                  <c:v>1201072.9395835188</c:v>
                </c:pt>
              </c:numCache>
            </c:numRef>
          </c:val>
          <c:extLst>
            <c:ext xmlns:c16="http://schemas.microsoft.com/office/drawing/2014/chart" uri="{C3380CC4-5D6E-409C-BE32-E72D297353CC}">
              <c16:uniqueId val="{00000000-5E74-4ED6-95D5-81C8B2B61648}"/>
            </c:ext>
          </c:extLst>
        </c:ser>
        <c:ser>
          <c:idx val="5"/>
          <c:order val="1"/>
          <c:tx>
            <c:strRef>
              <c:f>'Red Grouper'!$F$3</c:f>
              <c:strCache>
                <c:ptCount val="1"/>
                <c:pt idx="0">
                  <c:v>New Rec</c:v>
                </c:pt>
              </c:strCache>
            </c:strRef>
          </c:tx>
          <c:invertIfNegative val="0"/>
          <c:cat>
            <c:numRef>
              <c:f>'Red Grouper'!$A$4:$A$26</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cat>
          <c:val>
            <c:numRef>
              <c:f>'Red Grouper'!$F$4:$F$26</c:f>
              <c:numCache>
                <c:formatCode>#,##0</c:formatCode>
                <c:ptCount val="23"/>
                <c:pt idx="0">
                  <c:v>3594672.3350837692</c:v>
                </c:pt>
                <c:pt idx="1">
                  <c:v>879066.10621770006</c:v>
                </c:pt>
                <c:pt idx="2">
                  <c:v>597430.63927250053</c:v>
                </c:pt>
                <c:pt idx="3">
                  <c:v>2275991.0387287899</c:v>
                </c:pt>
                <c:pt idx="4">
                  <c:v>261024.79573869993</c:v>
                </c:pt>
                <c:pt idx="5">
                  <c:v>111342.42163761001</c:v>
                </c:pt>
                <c:pt idx="6">
                  <c:v>360634.47823389992</c:v>
                </c:pt>
                <c:pt idx="7">
                  <c:v>950188.23499636014</c:v>
                </c:pt>
                <c:pt idx="8">
                  <c:v>688100.64090559015</c:v>
                </c:pt>
                <c:pt idx="9">
                  <c:v>887657.29534807999</c:v>
                </c:pt>
                <c:pt idx="10">
                  <c:v>1081707.0845531006</c:v>
                </c:pt>
                <c:pt idx="11">
                  <c:v>792023.27006192366</c:v>
                </c:pt>
                <c:pt idx="12">
                  <c:v>652694.7676236371</c:v>
                </c:pt>
                <c:pt idx="13">
                  <c:v>339999.86662293004</c:v>
                </c:pt>
                <c:pt idx="14">
                  <c:v>343742.89742504898</c:v>
                </c:pt>
                <c:pt idx="15">
                  <c:v>333857.36303536</c:v>
                </c:pt>
                <c:pt idx="16">
                  <c:v>1054367.4199033505</c:v>
                </c:pt>
                <c:pt idx="17">
                  <c:v>1045889.2223300901</c:v>
                </c:pt>
                <c:pt idx="18">
                  <c:v>1094305.7090524461</c:v>
                </c:pt>
                <c:pt idx="19">
                  <c:v>625753.37068513955</c:v>
                </c:pt>
                <c:pt idx="20">
                  <c:v>1875225.0945197155</c:v>
                </c:pt>
                <c:pt idx="21">
                  <c:v>1390970.121648171</c:v>
                </c:pt>
                <c:pt idx="22">
                  <c:v>1774257.0784410099</c:v>
                </c:pt>
              </c:numCache>
            </c:numRef>
          </c:val>
          <c:extLst>
            <c:ext xmlns:c16="http://schemas.microsoft.com/office/drawing/2014/chart" uri="{C3380CC4-5D6E-409C-BE32-E72D297353CC}">
              <c16:uniqueId val="{00000001-5E74-4ED6-95D5-81C8B2B61648}"/>
            </c:ext>
          </c:extLst>
        </c:ser>
        <c:dLbls>
          <c:showLegendKey val="0"/>
          <c:showVal val="0"/>
          <c:showCatName val="0"/>
          <c:showSerName val="0"/>
          <c:showPercent val="0"/>
          <c:showBubbleSize val="0"/>
        </c:dLbls>
        <c:gapWidth val="100"/>
        <c:axId val="340347136"/>
        <c:axId val="340347712"/>
      </c:barChart>
      <c:catAx>
        <c:axId val="340347136"/>
        <c:scaling>
          <c:orientation val="minMax"/>
        </c:scaling>
        <c:delete val="0"/>
        <c:axPos val="b"/>
        <c:title>
          <c:tx>
            <c:rich>
              <a:bodyPr/>
              <a:lstStyle/>
              <a:p>
                <a:pPr>
                  <a:defRPr/>
                </a:pPr>
                <a:r>
                  <a:rPr lang="en-US"/>
                  <a:t>Year</a:t>
                </a:r>
              </a:p>
            </c:rich>
          </c:tx>
          <c:overlay val="0"/>
        </c:title>
        <c:numFmt formatCode="General" sourceLinked="1"/>
        <c:majorTickMark val="cross"/>
        <c:minorTickMark val="none"/>
        <c:tickLblPos val="nextTo"/>
        <c:spPr>
          <a:ln>
            <a:solidFill>
              <a:schemeClr val="tx1"/>
            </a:solidFill>
          </a:ln>
        </c:spPr>
        <c:crossAx val="340347712"/>
        <c:crosses val="autoZero"/>
        <c:auto val="1"/>
        <c:lblAlgn val="ctr"/>
        <c:lblOffset val="100"/>
        <c:noMultiLvlLbl val="0"/>
      </c:catAx>
      <c:valAx>
        <c:axId val="34034771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a:solidFill>
              <a:schemeClr val="tx1"/>
            </a:solidFill>
          </a:ln>
        </c:spPr>
        <c:crossAx val="340347136"/>
        <c:crosses val="autoZero"/>
        <c:crossBetween val="between"/>
      </c:valAx>
    </c:plotArea>
    <c:legend>
      <c:legendPos val="tr"/>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Bar Graph All Sectors</a:t>
            </a:r>
          </a:p>
        </c:rich>
      </c:tx>
      <c:overlay val="0"/>
    </c:title>
    <c:autoTitleDeleted val="0"/>
    <c:plotArea>
      <c:layout/>
      <c:barChart>
        <c:barDir val="col"/>
        <c:grouping val="clustered"/>
        <c:varyColors val="0"/>
        <c:ser>
          <c:idx val="2"/>
          <c:order val="0"/>
          <c:tx>
            <c:strRef>
              <c:f>'Red Grouper'!$D$3</c:f>
              <c:strCache>
                <c:ptCount val="1"/>
                <c:pt idx="0">
                  <c:v>Commercial</c:v>
                </c:pt>
              </c:strCache>
            </c:strRef>
          </c:tx>
          <c:invertIfNegative val="0"/>
          <c:cat>
            <c:numRef>
              <c:f>'Red Grouper'!$A$4:$A$26</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cat>
          <c:val>
            <c:numRef>
              <c:f>'Red Grouper'!$D$4:$D$26</c:f>
              <c:numCache>
                <c:formatCode>#,##0</c:formatCode>
                <c:ptCount val="23"/>
                <c:pt idx="0">
                  <c:v>209063</c:v>
                </c:pt>
                <c:pt idx="1">
                  <c:v>239113</c:v>
                </c:pt>
                <c:pt idx="2">
                  <c:v>244410</c:v>
                </c:pt>
                <c:pt idx="3">
                  <c:v>398029</c:v>
                </c:pt>
                <c:pt idx="4">
                  <c:v>172452</c:v>
                </c:pt>
                <c:pt idx="5">
                  <c:v>145230</c:v>
                </c:pt>
                <c:pt idx="6">
                  <c:v>114045</c:v>
                </c:pt>
                <c:pt idx="7">
                  <c:v>148680</c:v>
                </c:pt>
                <c:pt idx="8">
                  <c:v>185287</c:v>
                </c:pt>
                <c:pt idx="9">
                  <c:v>340892</c:v>
                </c:pt>
                <c:pt idx="10">
                  <c:v>334915</c:v>
                </c:pt>
                <c:pt idx="11">
                  <c:v>458073</c:v>
                </c:pt>
                <c:pt idx="12">
                  <c:v>652391</c:v>
                </c:pt>
                <c:pt idx="13">
                  <c:v>570340</c:v>
                </c:pt>
                <c:pt idx="14">
                  <c:v>472029</c:v>
                </c:pt>
                <c:pt idx="15">
                  <c:v>415610</c:v>
                </c:pt>
                <c:pt idx="16">
                  <c:v>438430</c:v>
                </c:pt>
                <c:pt idx="17">
                  <c:v>392726</c:v>
                </c:pt>
                <c:pt idx="18">
                  <c:v>372741</c:v>
                </c:pt>
                <c:pt idx="19">
                  <c:v>237412</c:v>
                </c:pt>
                <c:pt idx="20">
                  <c:v>385675</c:v>
                </c:pt>
                <c:pt idx="21">
                  <c:v>662893</c:v>
                </c:pt>
                <c:pt idx="22">
                  <c:v>671588</c:v>
                </c:pt>
              </c:numCache>
            </c:numRef>
          </c:val>
          <c:extLst>
            <c:ext xmlns:c16="http://schemas.microsoft.com/office/drawing/2014/chart" uri="{C3380CC4-5D6E-409C-BE32-E72D297353CC}">
              <c16:uniqueId val="{00000000-8EC2-469E-9CAB-9EB9ED1177C4}"/>
            </c:ext>
          </c:extLst>
        </c:ser>
        <c:ser>
          <c:idx val="1"/>
          <c:order val="1"/>
          <c:tx>
            <c:strRef>
              <c:f>'Red Grouper'!$C$3</c:f>
              <c:strCache>
                <c:ptCount val="1"/>
                <c:pt idx="0">
                  <c:v>Old Rec</c:v>
                </c:pt>
              </c:strCache>
            </c:strRef>
          </c:tx>
          <c:invertIfNegative val="0"/>
          <c:cat>
            <c:numRef>
              <c:f>'Red Grouper'!$A$4:$A$26</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cat>
          <c:val>
            <c:numRef>
              <c:f>'Red Grouper'!$C$4:$C$26</c:f>
              <c:numCache>
                <c:formatCode>#,##0</c:formatCode>
                <c:ptCount val="23"/>
                <c:pt idx="0">
                  <c:v>909758.86743069964</c:v>
                </c:pt>
                <c:pt idx="1">
                  <c:v>517644.58283954987</c:v>
                </c:pt>
                <c:pt idx="2">
                  <c:v>287180.76352529996</c:v>
                </c:pt>
                <c:pt idx="3">
                  <c:v>414404.95645907003</c:v>
                </c:pt>
                <c:pt idx="4">
                  <c:v>127559.61147937004</c:v>
                </c:pt>
                <c:pt idx="5">
                  <c:v>70140.043692530002</c:v>
                </c:pt>
                <c:pt idx="6">
                  <c:v>212737.52738970012</c:v>
                </c:pt>
                <c:pt idx="7">
                  <c:v>413233.36411856028</c:v>
                </c:pt>
                <c:pt idx="8">
                  <c:v>328360.44153583999</c:v>
                </c:pt>
                <c:pt idx="9">
                  <c:v>335898.10151589994</c:v>
                </c:pt>
                <c:pt idx="10">
                  <c:v>427254.17038099974</c:v>
                </c:pt>
                <c:pt idx="11">
                  <c:v>394935.19317384984</c:v>
                </c:pt>
                <c:pt idx="12">
                  <c:v>371760.76201669988</c:v>
                </c:pt>
                <c:pt idx="13">
                  <c:v>232527.95073256991</c:v>
                </c:pt>
                <c:pt idx="14">
                  <c:v>198660.64705057297</c:v>
                </c:pt>
                <c:pt idx="15">
                  <c:v>215647.10539931993</c:v>
                </c:pt>
                <c:pt idx="16">
                  <c:v>397475.38222963992</c:v>
                </c:pt>
                <c:pt idx="17">
                  <c:v>404828.30657740997</c:v>
                </c:pt>
                <c:pt idx="18">
                  <c:v>548166.60445105494</c:v>
                </c:pt>
                <c:pt idx="19">
                  <c:v>330623.60046682018</c:v>
                </c:pt>
                <c:pt idx="20">
                  <c:v>671276.46668365574</c:v>
                </c:pt>
                <c:pt idx="21">
                  <c:v>672247.03882263077</c:v>
                </c:pt>
                <c:pt idx="22">
                  <c:v>1201072.9395835188</c:v>
                </c:pt>
              </c:numCache>
            </c:numRef>
          </c:val>
          <c:extLst>
            <c:ext xmlns:c16="http://schemas.microsoft.com/office/drawing/2014/chart" uri="{C3380CC4-5D6E-409C-BE32-E72D297353CC}">
              <c16:uniqueId val="{00000001-8EC2-469E-9CAB-9EB9ED1177C4}"/>
            </c:ext>
          </c:extLst>
        </c:ser>
        <c:ser>
          <c:idx val="5"/>
          <c:order val="2"/>
          <c:tx>
            <c:strRef>
              <c:f>'Red Grouper'!$F$3</c:f>
              <c:strCache>
                <c:ptCount val="1"/>
                <c:pt idx="0">
                  <c:v>New Rec</c:v>
                </c:pt>
              </c:strCache>
            </c:strRef>
          </c:tx>
          <c:invertIfNegative val="0"/>
          <c:cat>
            <c:numRef>
              <c:f>'Red Grouper'!$A$4:$A$26</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cat>
          <c:val>
            <c:numRef>
              <c:f>'Red Grouper'!$F$4:$F$26</c:f>
              <c:numCache>
                <c:formatCode>#,##0</c:formatCode>
                <c:ptCount val="23"/>
                <c:pt idx="0">
                  <c:v>3594672.3350837692</c:v>
                </c:pt>
                <c:pt idx="1">
                  <c:v>879066.10621770006</c:v>
                </c:pt>
                <c:pt idx="2">
                  <c:v>597430.63927250053</c:v>
                </c:pt>
                <c:pt idx="3">
                  <c:v>2275991.0387287899</c:v>
                </c:pt>
                <c:pt idx="4">
                  <c:v>261024.79573869993</c:v>
                </c:pt>
                <c:pt idx="5">
                  <c:v>111342.42163761001</c:v>
                </c:pt>
                <c:pt idx="6">
                  <c:v>360634.47823389992</c:v>
                </c:pt>
                <c:pt idx="7">
                  <c:v>950188.23499636014</c:v>
                </c:pt>
                <c:pt idx="8">
                  <c:v>688100.64090559015</c:v>
                </c:pt>
                <c:pt idx="9">
                  <c:v>887657.29534807999</c:v>
                </c:pt>
                <c:pt idx="10">
                  <c:v>1081707.0845531006</c:v>
                </c:pt>
                <c:pt idx="11">
                  <c:v>792023.27006192366</c:v>
                </c:pt>
                <c:pt idx="12">
                  <c:v>652694.7676236371</c:v>
                </c:pt>
                <c:pt idx="13">
                  <c:v>339999.86662293004</c:v>
                </c:pt>
                <c:pt idx="14">
                  <c:v>343742.89742504898</c:v>
                </c:pt>
                <c:pt idx="15">
                  <c:v>333857.36303536</c:v>
                </c:pt>
                <c:pt idx="16">
                  <c:v>1054367.4199033505</c:v>
                </c:pt>
                <c:pt idx="17">
                  <c:v>1045889.2223300901</c:v>
                </c:pt>
                <c:pt idx="18">
                  <c:v>1094305.7090524461</c:v>
                </c:pt>
                <c:pt idx="19">
                  <c:v>625753.37068513955</c:v>
                </c:pt>
                <c:pt idx="20">
                  <c:v>1875225.0945197155</c:v>
                </c:pt>
                <c:pt idx="21">
                  <c:v>1390970.121648171</c:v>
                </c:pt>
                <c:pt idx="22">
                  <c:v>1774257.0784410099</c:v>
                </c:pt>
              </c:numCache>
            </c:numRef>
          </c:val>
          <c:extLst>
            <c:ext xmlns:c16="http://schemas.microsoft.com/office/drawing/2014/chart" uri="{C3380CC4-5D6E-409C-BE32-E72D297353CC}">
              <c16:uniqueId val="{00000002-8EC2-469E-9CAB-9EB9ED1177C4}"/>
            </c:ext>
          </c:extLst>
        </c:ser>
        <c:dLbls>
          <c:showLegendKey val="0"/>
          <c:showVal val="0"/>
          <c:showCatName val="0"/>
          <c:showSerName val="0"/>
          <c:showPercent val="0"/>
          <c:showBubbleSize val="0"/>
        </c:dLbls>
        <c:gapWidth val="100"/>
        <c:axId val="340347136"/>
        <c:axId val="340347712"/>
      </c:barChart>
      <c:catAx>
        <c:axId val="340347136"/>
        <c:scaling>
          <c:orientation val="minMax"/>
        </c:scaling>
        <c:delete val="0"/>
        <c:axPos val="b"/>
        <c:title>
          <c:tx>
            <c:rich>
              <a:bodyPr/>
              <a:lstStyle/>
              <a:p>
                <a:pPr>
                  <a:defRPr/>
                </a:pPr>
                <a:r>
                  <a:rPr lang="en-US"/>
                  <a:t>Year</a:t>
                </a:r>
              </a:p>
            </c:rich>
          </c:tx>
          <c:overlay val="0"/>
        </c:title>
        <c:numFmt formatCode="General" sourceLinked="1"/>
        <c:majorTickMark val="cross"/>
        <c:minorTickMark val="none"/>
        <c:tickLblPos val="nextTo"/>
        <c:spPr>
          <a:ln>
            <a:solidFill>
              <a:schemeClr val="tx1"/>
            </a:solidFill>
          </a:ln>
        </c:spPr>
        <c:crossAx val="340347712"/>
        <c:crosses val="autoZero"/>
        <c:auto val="1"/>
        <c:lblAlgn val="ctr"/>
        <c:lblOffset val="100"/>
        <c:noMultiLvlLbl val="0"/>
      </c:catAx>
      <c:valAx>
        <c:axId val="34034771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a:solidFill>
              <a:schemeClr val="tx1"/>
            </a:solidFill>
          </a:ln>
        </c:spPr>
        <c:crossAx val="340347136"/>
        <c:crosses val="autoZero"/>
        <c:crossBetween val="between"/>
      </c:valAx>
    </c:plotArea>
    <c:legend>
      <c:legendPos val="tr"/>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'Red Porgy'!$D$3</c:f>
              <c:strCache>
                <c:ptCount val="1"/>
                <c:pt idx="0">
                  <c:v>Commercial</c:v>
                </c:pt>
              </c:strCache>
            </c:strRef>
          </c:tx>
          <c:xVal>
            <c:numRef>
              <c:f>'Red Porgy'!$A$4:$A$35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Porgy'!$D$4:$D$35</c:f>
              <c:numCache>
                <c:formatCode>#,##0</c:formatCode>
                <c:ptCount val="32"/>
                <c:pt idx="0">
                  <c:v>682851</c:v>
                </c:pt>
                <c:pt idx="1">
                  <c:v>578132</c:v>
                </c:pt>
                <c:pt idx="2">
                  <c:v>632604</c:v>
                </c:pt>
                <c:pt idx="3">
                  <c:v>671134</c:v>
                </c:pt>
                <c:pt idx="4">
                  <c:v>765787</c:v>
                </c:pt>
                <c:pt idx="5">
                  <c:v>570131</c:v>
                </c:pt>
                <c:pt idx="6">
                  <c:v>299907</c:v>
                </c:pt>
                <c:pt idx="7">
                  <c:v>297549</c:v>
                </c:pt>
                <c:pt idx="8">
                  <c:v>352649</c:v>
                </c:pt>
                <c:pt idx="9">
                  <c:v>345514</c:v>
                </c:pt>
                <c:pt idx="10">
                  <c:v>365624</c:v>
                </c:pt>
                <c:pt idx="11">
                  <c:v>359730</c:v>
                </c:pt>
                <c:pt idx="12">
                  <c:v>299036</c:v>
                </c:pt>
                <c:pt idx="13">
                  <c:v>98506</c:v>
                </c:pt>
                <c:pt idx="14">
                  <c:v>17873</c:v>
                </c:pt>
                <c:pt idx="15">
                  <c:v>58669</c:v>
                </c:pt>
                <c:pt idx="16">
                  <c:v>54909</c:v>
                </c:pt>
                <c:pt idx="17">
                  <c:v>48571</c:v>
                </c:pt>
                <c:pt idx="18">
                  <c:v>49727</c:v>
                </c:pt>
                <c:pt idx="19">
                  <c:v>48694</c:v>
                </c:pt>
                <c:pt idx="20">
                  <c:v>83844</c:v>
                </c:pt>
                <c:pt idx="21">
                  <c:v>144286</c:v>
                </c:pt>
                <c:pt idx="22">
                  <c:v>171980</c:v>
                </c:pt>
                <c:pt idx="23">
                  <c:v>164548</c:v>
                </c:pt>
                <c:pt idx="24">
                  <c:v>158853</c:v>
                </c:pt>
                <c:pt idx="25">
                  <c:v>202848</c:v>
                </c:pt>
                <c:pt idx="26">
                  <c:v>162033</c:v>
                </c:pt>
                <c:pt idx="27">
                  <c:v>171277</c:v>
                </c:pt>
                <c:pt idx="28">
                  <c:v>155558</c:v>
                </c:pt>
                <c:pt idx="29">
                  <c:v>146059</c:v>
                </c:pt>
                <c:pt idx="30">
                  <c:v>120104</c:v>
                </c:pt>
                <c:pt idx="31">
                  <c:v>76553</c:v>
                </c:pt>
              </c:numCache>
            </c:numRef>
          </c:yVal>
          <c:smooth val="0"/>
          <c:extLst>
            <c:ext xmlns:c16="http://schemas.microsoft.com/office/drawing/2014/chart" uri="{C3380CC4-5D6E-409C-BE32-E72D297353CC}">
              <c16:uniqueId val="{00000001-889B-4887-9BA9-044BFDAFC555}"/>
            </c:ext>
          </c:extLst>
        </c:ser>
        <c:ser>
          <c:idx val="1"/>
          <c:order val="1"/>
          <c:tx>
            <c:strRef>
              <c:f>'Red Porgy'!$C$3</c:f>
              <c:strCache>
                <c:ptCount val="1"/>
                <c:pt idx="0">
                  <c:v>Old Rec</c:v>
                </c:pt>
              </c:strCache>
            </c:strRef>
          </c:tx>
          <c:xVal>
            <c:numRef>
              <c:f>'Red Porgy'!$A$4:$A$35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Porgy'!$C$4:$C$35</c:f>
              <c:numCache>
                <c:formatCode>#,##0</c:formatCode>
                <c:ptCount val="32"/>
                <c:pt idx="0">
                  <c:v>262556.19619283988</c:v>
                </c:pt>
                <c:pt idx="1">
                  <c:v>353108.77714167</c:v>
                </c:pt>
                <c:pt idx="2">
                  <c:v>457161.59795994003</c:v>
                </c:pt>
                <c:pt idx="3">
                  <c:v>459473.92908981</c:v>
                </c:pt>
                <c:pt idx="4">
                  <c:v>669735.60680103989</c:v>
                </c:pt>
                <c:pt idx="5">
                  <c:v>256764.38895185987</c:v>
                </c:pt>
                <c:pt idx="6">
                  <c:v>303034.12652209989</c:v>
                </c:pt>
                <c:pt idx="7">
                  <c:v>182958.599413986</c:v>
                </c:pt>
                <c:pt idx="8">
                  <c:v>164017.43174925001</c:v>
                </c:pt>
                <c:pt idx="9">
                  <c:v>271655.73856626998</c:v>
                </c:pt>
                <c:pt idx="10">
                  <c:v>218318.13705242012</c:v>
                </c:pt>
                <c:pt idx="11">
                  <c:v>120557.29278930002</c:v>
                </c:pt>
                <c:pt idx="12">
                  <c:v>107508.32540317999</c:v>
                </c:pt>
                <c:pt idx="13">
                  <c:v>123246.83951502999</c:v>
                </c:pt>
                <c:pt idx="14">
                  <c:v>28505.461187390007</c:v>
                </c:pt>
                <c:pt idx="15">
                  <c:v>92676.005161879933</c:v>
                </c:pt>
                <c:pt idx="16">
                  <c:v>89498.065891427963</c:v>
                </c:pt>
                <c:pt idx="17">
                  <c:v>103247.94905115501</c:v>
                </c:pt>
                <c:pt idx="18">
                  <c:v>141343.472753371</c:v>
                </c:pt>
                <c:pt idx="19">
                  <c:v>100274.13579292501</c:v>
                </c:pt>
                <c:pt idx="20">
                  <c:v>113374.22526805942</c:v>
                </c:pt>
                <c:pt idx="21">
                  <c:v>184736.62211228002</c:v>
                </c:pt>
                <c:pt idx="22">
                  <c:v>190558.60523443003</c:v>
                </c:pt>
                <c:pt idx="23">
                  <c:v>102517.73452398897</c:v>
                </c:pt>
                <c:pt idx="24">
                  <c:v>84723.988685394026</c:v>
                </c:pt>
                <c:pt idx="25">
                  <c:v>67183.883600276997</c:v>
                </c:pt>
                <c:pt idx="26">
                  <c:v>100734.46745917303</c:v>
                </c:pt>
                <c:pt idx="27">
                  <c:v>73627.406297462949</c:v>
                </c:pt>
                <c:pt idx="28">
                  <c:v>60766.563605089206</c:v>
                </c:pt>
                <c:pt idx="29">
                  <c:v>97503.060252189025</c:v>
                </c:pt>
                <c:pt idx="30">
                  <c:v>145173.89784424094</c:v>
                </c:pt>
                <c:pt idx="31">
                  <c:v>78813.633807657039</c:v>
                </c:pt>
              </c:numCache>
            </c:numRef>
          </c:yVal>
          <c:smooth val="0"/>
          <c:extLst>
            <c:ext xmlns:c16="http://schemas.microsoft.com/office/drawing/2014/chart" uri="{C3380CC4-5D6E-409C-BE32-E72D297353CC}">
              <c16:uniqueId val="{00000002-889B-4887-9BA9-044BFDAFC555}"/>
            </c:ext>
          </c:extLst>
        </c:ser>
        <c:ser>
          <c:idx val="6"/>
          <c:order val="2"/>
          <c:tx>
            <c:strRef>
              <c:f>'Red Porgy'!$F$3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'Red Porgy'!$A$4:$A$35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Porgy'!$F$4:$F$35</c:f>
              <c:numCache>
                <c:formatCode>#,##0</c:formatCode>
                <c:ptCount val="32"/>
                <c:pt idx="0">
                  <c:v>277452.68193056999</c:v>
                </c:pt>
                <c:pt idx="1">
                  <c:v>323470.67762021709</c:v>
                </c:pt>
                <c:pt idx="2">
                  <c:v>492565.15877894009</c:v>
                </c:pt>
                <c:pt idx="3">
                  <c:v>400026.99396435707</c:v>
                </c:pt>
                <c:pt idx="4">
                  <c:v>362727.98029958981</c:v>
                </c:pt>
                <c:pt idx="5">
                  <c:v>237652.38741347994</c:v>
                </c:pt>
                <c:pt idx="6">
                  <c:v>337045.06416808721</c:v>
                </c:pt>
                <c:pt idx="7">
                  <c:v>176200.44607412201</c:v>
                </c:pt>
                <c:pt idx="8">
                  <c:v>185979.58572120004</c:v>
                </c:pt>
                <c:pt idx="9">
                  <c:v>155574.78339479998</c:v>
                </c:pt>
                <c:pt idx="10">
                  <c:v>179696.93608459999</c:v>
                </c:pt>
                <c:pt idx="11">
                  <c:v>105609.70746724603</c:v>
                </c:pt>
                <c:pt idx="12">
                  <c:v>101857.58793409997</c:v>
                </c:pt>
                <c:pt idx="13">
                  <c:v>90433.838390976001</c:v>
                </c:pt>
                <c:pt idx="14">
                  <c:v>35149.461277374008</c:v>
                </c:pt>
                <c:pt idx="15">
                  <c:v>123665.78297603596</c:v>
                </c:pt>
                <c:pt idx="16">
                  <c:v>176427.57235545194</c:v>
                </c:pt>
                <c:pt idx="17">
                  <c:v>158352.20195787589</c:v>
                </c:pt>
                <c:pt idx="18">
                  <c:v>189237.0719081469</c:v>
                </c:pt>
                <c:pt idx="19">
                  <c:v>136858.27978454699</c:v>
                </c:pt>
                <c:pt idx="20">
                  <c:v>133228.9902412488</c:v>
                </c:pt>
                <c:pt idx="21">
                  <c:v>218456.88868784002</c:v>
                </c:pt>
                <c:pt idx="22">
                  <c:v>247792.705602209</c:v>
                </c:pt>
                <c:pt idx="23">
                  <c:v>128930.02953863129</c:v>
                </c:pt>
                <c:pt idx="24">
                  <c:v>95134.408967191936</c:v>
                </c:pt>
                <c:pt idx="25">
                  <c:v>130601.30073497799</c:v>
                </c:pt>
                <c:pt idx="26">
                  <c:v>127138.61199681603</c:v>
                </c:pt>
                <c:pt idx="27">
                  <c:v>115707.84391362499</c:v>
                </c:pt>
                <c:pt idx="28">
                  <c:v>72861.49609380812</c:v>
                </c:pt>
                <c:pt idx="29">
                  <c:v>159184.30724382005</c:v>
                </c:pt>
                <c:pt idx="30">
                  <c:v>585593.41083853529</c:v>
                </c:pt>
                <c:pt idx="31">
                  <c:v>144188.49012853199</c:v>
                </c:pt>
              </c:numCache>
            </c:numRef>
          </c:yVal>
          <c:smooth val="0"/>
          <c:extLst>
            <c:ext xmlns:c16="http://schemas.microsoft.com/office/drawing/2014/chart" uri="{C3380CC4-5D6E-409C-BE32-E72D297353CC}">
              <c16:uniqueId val="{00000004-889B-4887-9BA9-044BFDAFC555}"/>
            </c:ext>
          </c:extLst>
        </c:ser>
        <c:dLbls>
          <c:showLegendKey val="0"/>
          <c:showVal val="0"/>
          <c:showCatName val="0"/>
          <c:showSerName val="0"/>
          <c:showPercent val="0"/>
          <c:showBubbleSize val="0"/>
        </c:dLbls>
        <c:axId val="340351168"/>
        <c:axId val="340351744"/>
      </c:scatterChart>
      <c:valAx>
        <c:axId val="340351168"/>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0351744"/>
        <c:crosses val="autoZero"/>
        <c:crossBetween val="midCat"/>
      </c:valAx>
      <c:valAx>
        <c:axId val="3403517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03511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'Bar Jack'!$C$3</c:f>
              <c:strCache>
                <c:ptCount val="1"/>
                <c:pt idx="0">
                  <c:v>Old Rec</c:v>
                </c:pt>
              </c:strCache>
            </c:strRef>
          </c:tx>
          <c:xVal>
            <c:numRef>
              <c:f>'Bar 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'Bar Jack'!$C$4:$C$35</c:f>
              <c:numCache>
                <c:formatCode>#,##0</c:formatCode>
                <c:ptCount val="32"/>
                <c:pt idx="0">
                  <c:v>235503.39197060003</c:v>
                </c:pt>
                <c:pt idx="1">
                  <c:v>13473.44043853</c:v>
                </c:pt>
                <c:pt idx="2">
                  <c:v>4637.1391613400001</c:v>
                </c:pt>
                <c:pt idx="3">
                  <c:v>82440.379462450001</c:v>
                </c:pt>
                <c:pt idx="4">
                  <c:v>15305.435633899999</c:v>
                </c:pt>
                <c:pt idx="5">
                  <c:v>7092.7592200999998</c:v>
                </c:pt>
                <c:pt idx="6">
                  <c:v>5803.3012409799994</c:v>
                </c:pt>
                <c:pt idx="7">
                  <c:v>29068.227656219999</c:v>
                </c:pt>
                <c:pt idx="8">
                  <c:v>18006.709298499998</c:v>
                </c:pt>
                <c:pt idx="9">
                  <c:v>514.77409999999998</c:v>
                </c:pt>
                <c:pt idx="10">
                  <c:v>3148.6621267399996</c:v>
                </c:pt>
                <c:pt idx="11">
                  <c:v>40056.417179200005</c:v>
                </c:pt>
                <c:pt idx="12">
                  <c:v>9857.4045767899988</c:v>
                </c:pt>
                <c:pt idx="13">
                  <c:v>19111.306086869998</c:v>
                </c:pt>
                <c:pt idx="14">
                  <c:v>21243.035247159001</c:v>
                </c:pt>
                <c:pt idx="15">
                  <c:v>27485.445960189998</c:v>
                </c:pt>
                <c:pt idx="16">
                  <c:v>5104.0677540189999</c:v>
                </c:pt>
                <c:pt idx="17">
                  <c:v>2067.7094985799999</c:v>
                </c:pt>
                <c:pt idx="18">
                  <c:v>4088.147464703</c:v>
                </c:pt>
                <c:pt idx="19">
                  <c:v>26907.22085279</c:v>
                </c:pt>
                <c:pt idx="20">
                  <c:v>1246.976172616</c:v>
                </c:pt>
                <c:pt idx="21">
                  <c:v>2397.8094372999999</c:v>
                </c:pt>
                <c:pt idx="22">
                  <c:v>1983.5236428389999</c:v>
                </c:pt>
                <c:pt idx="23">
                  <c:v>5894.0044686199999</c:v>
                </c:pt>
                <c:pt idx="24">
                  <c:v>372.81108759999995</c:v>
                </c:pt>
                <c:pt idx="25">
                  <c:v>20560.506810399998</c:v>
                </c:pt>
                <c:pt idx="26">
                  <c:v>1778.6467894899997</c:v>
                </c:pt>
                <c:pt idx="27">
                  <c:v>2217.9535349000002</c:v>
                </c:pt>
                <c:pt idx="28">
                  <c:v>1980.9243890600001</c:v>
                </c:pt>
                <c:pt idx="29">
                  <c:v>4605.5472493200004</c:v>
                </c:pt>
                <c:pt idx="30">
                  <c:v>2006.3820241200001</c:v>
                </c:pt>
                <c:pt idx="31">
                  <c:v>8780.5692289700019</c:v>
                </c:pt>
              </c:numCache>
            </c:numRef>
          </c:yVal>
          <c:smooth val="0"/>
          <c:extLst>
            <c:ext xmlns:c16="http://schemas.microsoft.com/office/drawing/2014/chart" uri="{C3380CC4-5D6E-409C-BE32-E72D297353CC}">
              <c16:uniqueId val="{00000002-F187-45C6-903C-A9419A1C212D}"/>
            </c:ext>
          </c:extLst>
        </c:ser>
        <c:ser>
          <c:idx val="4"/>
          <c:order val="1"/>
          <c:tx>
            <c:strRef>
              <c:f>'Bar Jack'!$F$3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'Bar 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'Bar Jack'!$F$4:$F$35</c:f>
              <c:numCache>
                <c:formatCode>#,##0</c:formatCode>
                <c:ptCount val="32"/>
                <c:pt idx="0">
                  <c:v>336689.22376253002</c:v>
                </c:pt>
                <c:pt idx="1">
                  <c:v>7133.9755762660016</c:v>
                </c:pt>
                <c:pt idx="2">
                  <c:v>572.00086714899999</c:v>
                </c:pt>
                <c:pt idx="3">
                  <c:v>155074.47161339998</c:v>
                </c:pt>
                <c:pt idx="4">
                  <c:v>110918.65838929998</c:v>
                </c:pt>
                <c:pt idx="5">
                  <c:v>6721.7134702000021</c:v>
                </c:pt>
                <c:pt idx="6">
                  <c:v>4822.30233486</c:v>
                </c:pt>
                <c:pt idx="7">
                  <c:v>36951.960211379977</c:v>
                </c:pt>
                <c:pt idx="8">
                  <c:v>36660.070234129984</c:v>
                </c:pt>
                <c:pt idx="9">
                  <c:v>514.7741000000002</c:v>
                </c:pt>
                <c:pt idx="10">
                  <c:v>3154.7766101400002</c:v>
                </c:pt>
                <c:pt idx="11">
                  <c:v>62321.124329409999</c:v>
                </c:pt>
                <c:pt idx="12">
                  <c:v>25985.953514713001</c:v>
                </c:pt>
                <c:pt idx="13">
                  <c:v>40968.286830629993</c:v>
                </c:pt>
                <c:pt idx="14">
                  <c:v>35878.668889300003</c:v>
                </c:pt>
                <c:pt idx="15">
                  <c:v>38077.230833782975</c:v>
                </c:pt>
                <c:pt idx="16">
                  <c:v>6748.897909579</c:v>
                </c:pt>
                <c:pt idx="17">
                  <c:v>1117.7973668499999</c:v>
                </c:pt>
                <c:pt idx="18">
                  <c:v>8579.8730019710019</c:v>
                </c:pt>
                <c:pt idx="19">
                  <c:v>43686.381569555997</c:v>
                </c:pt>
                <c:pt idx="20">
                  <c:v>1429.2806982510003</c:v>
                </c:pt>
                <c:pt idx="21">
                  <c:v>8180.3194002000009</c:v>
                </c:pt>
                <c:pt idx="22">
                  <c:v>2914.7333260259993</c:v>
                </c:pt>
                <c:pt idx="23">
                  <c:v>17764.872192600007</c:v>
                </c:pt>
                <c:pt idx="24">
                  <c:v>372.81108760000001</c:v>
                </c:pt>
                <c:pt idx="25">
                  <c:v>118075.21331019999</c:v>
                </c:pt>
                <c:pt idx="26">
                  <c:v>2566.0010975499999</c:v>
                </c:pt>
                <c:pt idx="27">
                  <c:v>5488.961884100001</c:v>
                </c:pt>
                <c:pt idx="28">
                  <c:v>3132.8632690299974</c:v>
                </c:pt>
                <c:pt idx="29">
                  <c:v>17956.817648099997</c:v>
                </c:pt>
                <c:pt idx="30">
                  <c:v>5521.7318729299986</c:v>
                </c:pt>
                <c:pt idx="31">
                  <c:v>61001.747967199975</c:v>
                </c:pt>
              </c:numCache>
            </c:numRef>
          </c:yVal>
          <c:smooth val="0"/>
          <c:extLst>
            <c:ext xmlns:c16="http://schemas.microsoft.com/office/drawing/2014/chart" uri="{C3380CC4-5D6E-409C-BE32-E72D297353CC}">
              <c16:uniqueId val="{00000004-F187-45C6-903C-A9419A1C212D}"/>
            </c:ext>
          </c:extLst>
        </c:ser>
        <c:ser>
          <c:idx val="2"/>
          <c:order val="2"/>
          <c:tx>
            <c:strRef>
              <c:f>'Bar Jack'!$D$3</c:f>
              <c:strCache>
                <c:ptCount val="1"/>
                <c:pt idx="0">
                  <c:v>Commercial</c:v>
                </c:pt>
              </c:strCache>
            </c:strRef>
          </c:tx>
          <c:xVal>
            <c:numRef>
              <c:f>'Bar Jack'!$A$4:$A$35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'Bar Jack'!$D$4:$D$35</c:f>
              <c:numCache>
                <c:formatCode>#,##0</c:formatCode>
                <c:ptCount val="32"/>
                <c:pt idx="6">
                  <c:v>7</c:v>
                </c:pt>
                <c:pt idx="7">
                  <c:v>102</c:v>
                </c:pt>
                <c:pt idx="8">
                  <c:v>1078</c:v>
                </c:pt>
                <c:pt idx="9">
                  <c:v>5296</c:v>
                </c:pt>
                <c:pt idx="10">
                  <c:v>4318</c:v>
                </c:pt>
                <c:pt idx="11">
                  <c:v>2739</c:v>
                </c:pt>
                <c:pt idx="12">
                  <c:v>1181</c:v>
                </c:pt>
                <c:pt idx="13">
                  <c:v>1951</c:v>
                </c:pt>
                <c:pt idx="14">
                  <c:v>2841</c:v>
                </c:pt>
                <c:pt idx="15">
                  <c:v>6254</c:v>
                </c:pt>
                <c:pt idx="16">
                  <c:v>4051</c:v>
                </c:pt>
                <c:pt idx="17">
                  <c:v>3037</c:v>
                </c:pt>
                <c:pt idx="18">
                  <c:v>7830</c:v>
                </c:pt>
                <c:pt idx="19">
                  <c:v>3464</c:v>
                </c:pt>
                <c:pt idx="20">
                  <c:v>4051</c:v>
                </c:pt>
                <c:pt idx="21">
                  <c:v>6752</c:v>
                </c:pt>
                <c:pt idx="22">
                  <c:v>4010</c:v>
                </c:pt>
                <c:pt idx="23">
                  <c:v>4365</c:v>
                </c:pt>
                <c:pt idx="24">
                  <c:v>3417</c:v>
                </c:pt>
                <c:pt idx="25">
                  <c:v>4759</c:v>
                </c:pt>
                <c:pt idx="26">
                  <c:v>4072</c:v>
                </c:pt>
                <c:pt idx="27">
                  <c:v>5690</c:v>
                </c:pt>
                <c:pt idx="28">
                  <c:v>4803</c:v>
                </c:pt>
                <c:pt idx="29">
                  <c:v>2887</c:v>
                </c:pt>
                <c:pt idx="30">
                  <c:v>1882</c:v>
                </c:pt>
                <c:pt idx="31">
                  <c:v>740</c:v>
                </c:pt>
              </c:numCache>
            </c:numRef>
          </c:yVal>
          <c:smooth val="0"/>
          <c:extLst>
            <c:ext xmlns:c16="http://schemas.microsoft.com/office/drawing/2014/chart" uri="{C3380CC4-5D6E-409C-BE32-E72D297353CC}">
              <c16:uniqueId val="{00000001-F187-45C6-903C-A9419A1C212D}"/>
            </c:ext>
          </c:extLst>
        </c:ser>
        <c:dLbls>
          <c:showLegendKey val="0"/>
          <c:showVal val="0"/>
          <c:showCatName val="0"/>
          <c:showSerName val="0"/>
          <c:showPercent val="0"/>
          <c:showBubbleSize val="0"/>
        </c:dLbls>
        <c:axId val="338518016"/>
        <c:axId val="338518592"/>
      </c:scatterChart>
      <c:valAx>
        <c:axId val="33851801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518592"/>
        <c:crosses val="autoZero"/>
        <c:crossBetween val="midCat"/>
      </c:valAx>
      <c:valAx>
        <c:axId val="33851859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518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'Red Snapper'!$D$3</c:f>
              <c:strCache>
                <c:ptCount val="1"/>
                <c:pt idx="0">
                  <c:v>Commercial</c:v>
                </c:pt>
              </c:strCache>
            </c:strRef>
          </c:tx>
          <c:xVal>
            <c:numRef>
              <c:f>'Red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Snapper'!$D$4:$D$35</c:f>
              <c:numCache>
                <c:formatCode>#,##0</c:formatCode>
                <c:ptCount val="32"/>
                <c:pt idx="0">
                  <c:v>222114</c:v>
                </c:pt>
                <c:pt idx="1">
                  <c:v>193546</c:v>
                </c:pt>
                <c:pt idx="2">
                  <c:v>169067</c:v>
                </c:pt>
                <c:pt idx="3">
                  <c:v>264911</c:v>
                </c:pt>
                <c:pt idx="4">
                  <c:v>221264</c:v>
                </c:pt>
                <c:pt idx="5">
                  <c:v>142514</c:v>
                </c:pt>
                <c:pt idx="6">
                  <c:v>101040</c:v>
                </c:pt>
                <c:pt idx="7">
                  <c:v>195156</c:v>
                </c:pt>
                <c:pt idx="8">
                  <c:v>194896</c:v>
                </c:pt>
                <c:pt idx="9">
                  <c:v>184610</c:v>
                </c:pt>
                <c:pt idx="10">
                  <c:v>142828</c:v>
                </c:pt>
                <c:pt idx="11">
                  <c:v>114263</c:v>
                </c:pt>
                <c:pt idx="12">
                  <c:v>91275</c:v>
                </c:pt>
                <c:pt idx="13">
                  <c:v>95842</c:v>
                </c:pt>
                <c:pt idx="14">
                  <c:v>105866</c:v>
                </c:pt>
                <c:pt idx="15">
                  <c:v>188742</c:v>
                </c:pt>
                <c:pt idx="16">
                  <c:v>176716</c:v>
                </c:pt>
                <c:pt idx="17">
                  <c:v>134797</c:v>
                </c:pt>
                <c:pt idx="18">
                  <c:v>173613</c:v>
                </c:pt>
                <c:pt idx="19">
                  <c:v>129648</c:v>
                </c:pt>
                <c:pt idx="20">
                  <c:v>88648</c:v>
                </c:pt>
                <c:pt idx="21">
                  <c:v>116745</c:v>
                </c:pt>
                <c:pt idx="22">
                  <c:v>254718</c:v>
                </c:pt>
                <c:pt idx="23">
                  <c:v>362999</c:v>
                </c:pt>
                <c:pt idx="24">
                  <c:v>9176</c:v>
                </c:pt>
                <c:pt idx="25">
                  <c:v>873</c:v>
                </c:pt>
                <c:pt idx="26">
                  <c:v>7628</c:v>
                </c:pt>
                <c:pt idx="27">
                  <c:v>31038</c:v>
                </c:pt>
                <c:pt idx="28">
                  <c:v>69912</c:v>
                </c:pt>
                <c:pt idx="29">
                  <c:v>5096</c:v>
                </c:pt>
                <c:pt idx="30">
                  <c:v>2487</c:v>
                </c:pt>
                <c:pt idx="31">
                  <c:v>82303</c:v>
                </c:pt>
              </c:numCache>
            </c:numRef>
          </c:yVal>
          <c:smooth val="0"/>
          <c:extLst>
            <c:ext xmlns:c16="http://schemas.microsoft.com/office/drawing/2014/chart" uri="{C3380CC4-5D6E-409C-BE32-E72D297353CC}">
              <c16:uniqueId val="{00000001-86EF-4A66-B8D2-1DC3978D1A91}"/>
            </c:ext>
          </c:extLst>
        </c:ser>
        <c:ser>
          <c:idx val="1"/>
          <c:order val="1"/>
          <c:tx>
            <c:strRef>
              <c:f>'Red Snapper'!$C$3</c:f>
              <c:strCache>
                <c:ptCount val="1"/>
                <c:pt idx="0">
                  <c:v>Old Rec</c:v>
                </c:pt>
              </c:strCache>
            </c:strRef>
          </c:tx>
          <c:xVal>
            <c:numRef>
              <c:f>'Red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Snapper'!$C$4:$C$35</c:f>
              <c:numCache>
                <c:formatCode>#,##0</c:formatCode>
                <c:ptCount val="32"/>
                <c:pt idx="0">
                  <c:v>96675.670329218992</c:v>
                </c:pt>
                <c:pt idx="1">
                  <c:v>231497.98048307997</c:v>
                </c:pt>
                <c:pt idx="2">
                  <c:v>259365.93467920003</c:v>
                </c:pt>
                <c:pt idx="3">
                  <c:v>268262.44991761696</c:v>
                </c:pt>
                <c:pt idx="4">
                  <c:v>155331.40666405013</c:v>
                </c:pt>
                <c:pt idx="5">
                  <c:v>332750.27546362008</c:v>
                </c:pt>
                <c:pt idx="6">
                  <c:v>320665.87237546622</c:v>
                </c:pt>
                <c:pt idx="7">
                  <c:v>164198.15925800009</c:v>
                </c:pt>
                <c:pt idx="8">
                  <c:v>204296.86099475995</c:v>
                </c:pt>
                <c:pt idx="9">
                  <c:v>131690.76442709003</c:v>
                </c:pt>
                <c:pt idx="10">
                  <c:v>118552.71402440002</c:v>
                </c:pt>
                <c:pt idx="11">
                  <c:v>165964.54073870994</c:v>
                </c:pt>
                <c:pt idx="12">
                  <c:v>114120.05924482</c:v>
                </c:pt>
                <c:pt idx="13">
                  <c:v>214160.33426524</c:v>
                </c:pt>
                <c:pt idx="14">
                  <c:v>399744.04380410502</c:v>
                </c:pt>
                <c:pt idx="15">
                  <c:v>351073.41488207708</c:v>
                </c:pt>
                <c:pt idx="16">
                  <c:v>396113.68869200983</c:v>
                </c:pt>
                <c:pt idx="17">
                  <c:v>280399.43385130988</c:v>
                </c:pt>
                <c:pt idx="18">
                  <c:v>334280.39383807994</c:v>
                </c:pt>
                <c:pt idx="19">
                  <c:v>288904.59098529996</c:v>
                </c:pt>
                <c:pt idx="20">
                  <c:v>322939.07112412987</c:v>
                </c:pt>
                <c:pt idx="21">
                  <c:v>237768.7853914299</c:v>
                </c:pt>
                <c:pt idx="22">
                  <c:v>783467.51517247711</c:v>
                </c:pt>
                <c:pt idx="23">
                  <c:v>812783.86482298968</c:v>
                </c:pt>
                <c:pt idx="24">
                  <c:v>2978.9225428000004</c:v>
                </c:pt>
                <c:pt idx="25">
                  <c:v>14888.353035499998</c:v>
                </c:pt>
                <c:pt idx="26">
                  <c:v>127427.96909052932</c:v>
                </c:pt>
                <c:pt idx="27">
                  <c:v>36241.200485317378</c:v>
                </c:pt>
                <c:pt idx="28">
                  <c:v>379478.57579626516</c:v>
                </c:pt>
                <c:pt idx="29">
                  <c:v>13064.549330953854</c:v>
                </c:pt>
                <c:pt idx="30">
                  <c:v>2270.9435160800003</c:v>
                </c:pt>
                <c:pt idx="31">
                  <c:v>249365.49291109998</c:v>
                </c:pt>
              </c:numCache>
            </c:numRef>
          </c:yVal>
          <c:smooth val="0"/>
          <c:extLst>
            <c:ext xmlns:c16="http://schemas.microsoft.com/office/drawing/2014/chart" uri="{C3380CC4-5D6E-409C-BE32-E72D297353CC}">
              <c16:uniqueId val="{00000002-86EF-4A66-B8D2-1DC3978D1A91}"/>
            </c:ext>
          </c:extLst>
        </c:ser>
        <c:ser>
          <c:idx val="5"/>
          <c:order val="2"/>
          <c:tx>
            <c:strRef>
              <c:f>'Red Snapper'!$F$3</c:f>
              <c:strCache>
                <c:ptCount val="1"/>
                <c:pt idx="0">
                  <c:v>New Rec</c:v>
                </c:pt>
              </c:strCache>
            </c:strRef>
          </c:tx>
          <c:xVal>
            <c:numRef>
              <c:f>'Red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Snapper'!$F$4:$F$35</c:f>
              <c:numCache>
                <c:formatCode>#,##0</c:formatCode>
                <c:ptCount val="32"/>
                <c:pt idx="0">
                  <c:v>171807.51160518703</c:v>
                </c:pt>
                <c:pt idx="1">
                  <c:v>402968.72205341986</c:v>
                </c:pt>
                <c:pt idx="2">
                  <c:v>2178168.6903365003</c:v>
                </c:pt>
                <c:pt idx="3">
                  <c:v>541492.98752852227</c:v>
                </c:pt>
                <c:pt idx="4">
                  <c:v>157372.90249364011</c:v>
                </c:pt>
                <c:pt idx="5">
                  <c:v>295192.51206967601</c:v>
                </c:pt>
                <c:pt idx="6">
                  <c:v>346941.61777894024</c:v>
                </c:pt>
                <c:pt idx="7">
                  <c:v>317732.5750678</c:v>
                </c:pt>
                <c:pt idx="8">
                  <c:v>325631.28040959995</c:v>
                </c:pt>
                <c:pt idx="9">
                  <c:v>113001.64377896604</c:v>
                </c:pt>
                <c:pt idx="10">
                  <c:v>228506.38564102005</c:v>
                </c:pt>
                <c:pt idx="11">
                  <c:v>91261.509052843016</c:v>
                </c:pt>
                <c:pt idx="12">
                  <c:v>281278.97849585011</c:v>
                </c:pt>
                <c:pt idx="13">
                  <c:v>436022.65495220775</c:v>
                </c:pt>
                <c:pt idx="14">
                  <c:v>923452.28803845786</c:v>
                </c:pt>
                <c:pt idx="15">
                  <c:v>1080602.4240296581</c:v>
                </c:pt>
                <c:pt idx="16">
                  <c:v>1227778.7291392093</c:v>
                </c:pt>
                <c:pt idx="17">
                  <c:v>595579.0377528806</c:v>
                </c:pt>
                <c:pt idx="18">
                  <c:v>805307.22492267983</c:v>
                </c:pt>
                <c:pt idx="19">
                  <c:v>440714.9454663099</c:v>
                </c:pt>
                <c:pt idx="20">
                  <c:v>615208.01703763718</c:v>
                </c:pt>
                <c:pt idx="21">
                  <c:v>587300.63996110973</c:v>
                </c:pt>
                <c:pt idx="22">
                  <c:v>2437254.0761334612</c:v>
                </c:pt>
                <c:pt idx="23">
                  <c:v>3151499.5670896489</c:v>
                </c:pt>
                <c:pt idx="24">
                  <c:v>2920.9784293400003</c:v>
                </c:pt>
                <c:pt idx="25">
                  <c:v>32179.4446632</c:v>
                </c:pt>
                <c:pt idx="26">
                  <c:v>132166.4950383176</c:v>
                </c:pt>
                <c:pt idx="27">
                  <c:v>32178.139252159803</c:v>
                </c:pt>
                <c:pt idx="28">
                  <c:v>384261.20569895586</c:v>
                </c:pt>
                <c:pt idx="29">
                  <c:v>12242.089324144446</c:v>
                </c:pt>
                <c:pt idx="30">
                  <c:v>2254.7582049400007</c:v>
                </c:pt>
                <c:pt idx="31">
                  <c:v>1061798.7965534718</c:v>
                </c:pt>
              </c:numCache>
            </c:numRef>
          </c:yVal>
          <c:smooth val="0"/>
          <c:extLst>
            <c:ext xmlns:c16="http://schemas.microsoft.com/office/drawing/2014/chart" uri="{C3380CC4-5D6E-409C-BE32-E72D297353CC}">
              <c16:uniqueId val="{00000004-86EF-4A66-B8D2-1DC3978D1A91}"/>
            </c:ext>
          </c:extLst>
        </c:ser>
        <c:dLbls>
          <c:showLegendKey val="0"/>
          <c:showVal val="0"/>
          <c:showCatName val="0"/>
          <c:showSerName val="0"/>
          <c:showPercent val="0"/>
          <c:showBubbleSize val="0"/>
        </c:dLbls>
        <c:axId val="341024768"/>
        <c:axId val="341025344"/>
      </c:scatterChart>
      <c:valAx>
        <c:axId val="341024768"/>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1025344"/>
        <c:crosses val="autoZero"/>
        <c:crossBetween val="midCat"/>
      </c:valAx>
      <c:valAx>
        <c:axId val="341025344"/>
        <c:scaling>
          <c:orientation val="minMax"/>
        </c:scaling>
        <c:delete val="0"/>
        <c:axPos val="l"/>
        <c:majorGridlines/>
        <c:title>
          <c:tx>
            <c:rich>
              <a:bodyPr rot="-5400000" vert="horz"/>
              <a:lstStyle/>
              <a:p>
                <a:pPr>
                  <a:defRPr/>
                </a:pPr>
                <a:r>
                  <a:rPr lang="en-US"/>
                  <a:t>Pounds Whole</a:t>
                </a:r>
                <a:r>
                  <a:rPr lang="en-US" baseline="0"/>
                  <a:t> Weight</a:t>
                </a:r>
                <a:endParaRPr lang="en-US"/>
              </a:p>
            </c:rich>
          </c:tx>
          <c:overlay val="0"/>
        </c:title>
        <c:numFmt formatCode="#,##0" sourceLinked="1"/>
        <c:majorTickMark val="out"/>
        <c:minorTickMark val="none"/>
        <c:tickLblPos val="nextTo"/>
        <c:crossAx val="341024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Scamp!$E$3</c:f>
              <c:strCache>
                <c:ptCount val="1"/>
                <c:pt idx="0">
                  <c:v>Commercial</c:v>
                </c:pt>
              </c:strCache>
            </c:strRef>
          </c:tx>
          <c:xVal>
            <c:numRef>
              <c:f>Scamp!$B$4:$B$35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Scamp!$E$4:$E$35</c:f>
              <c:numCache>
                <c:formatCode>#,##0</c:formatCode>
                <c:ptCount val="32"/>
                <c:pt idx="0">
                  <c:v>273134</c:v>
                </c:pt>
                <c:pt idx="1">
                  <c:v>322506</c:v>
                </c:pt>
                <c:pt idx="2">
                  <c:v>301390</c:v>
                </c:pt>
                <c:pt idx="3">
                  <c:v>380439</c:v>
                </c:pt>
                <c:pt idx="4">
                  <c:v>492009</c:v>
                </c:pt>
                <c:pt idx="5">
                  <c:v>406360</c:v>
                </c:pt>
                <c:pt idx="6">
                  <c:v>294485</c:v>
                </c:pt>
                <c:pt idx="7">
                  <c:v>316471</c:v>
                </c:pt>
                <c:pt idx="8">
                  <c:v>335951</c:v>
                </c:pt>
                <c:pt idx="9">
                  <c:v>375275</c:v>
                </c:pt>
                <c:pt idx="10">
                  <c:v>307006</c:v>
                </c:pt>
                <c:pt idx="11">
                  <c:v>312363</c:v>
                </c:pt>
                <c:pt idx="12">
                  <c:v>293870</c:v>
                </c:pt>
                <c:pt idx="13">
                  <c:v>415084</c:v>
                </c:pt>
                <c:pt idx="14">
                  <c:v>327124</c:v>
                </c:pt>
                <c:pt idx="15">
                  <c:v>252164</c:v>
                </c:pt>
                <c:pt idx="16">
                  <c:v>267534</c:v>
                </c:pt>
                <c:pt idx="17">
                  <c:v>292156</c:v>
                </c:pt>
                <c:pt idx="18">
                  <c:v>289005</c:v>
                </c:pt>
                <c:pt idx="19">
                  <c:v>307215</c:v>
                </c:pt>
                <c:pt idx="20">
                  <c:v>355556</c:v>
                </c:pt>
                <c:pt idx="21">
                  <c:v>379561</c:v>
                </c:pt>
                <c:pt idx="22">
                  <c:v>283893</c:v>
                </c:pt>
                <c:pt idx="23">
                  <c:v>283632</c:v>
                </c:pt>
                <c:pt idx="24">
                  <c:v>202402</c:v>
                </c:pt>
                <c:pt idx="25">
                  <c:v>168729</c:v>
                </c:pt>
                <c:pt idx="26">
                  <c:v>177424</c:v>
                </c:pt>
                <c:pt idx="27">
                  <c:v>151181</c:v>
                </c:pt>
                <c:pt idx="28">
                  <c:v>177660</c:v>
                </c:pt>
                <c:pt idx="29">
                  <c:v>138818</c:v>
                </c:pt>
                <c:pt idx="30">
                  <c:v>120018</c:v>
                </c:pt>
                <c:pt idx="31">
                  <c:v>62136</c:v>
                </c:pt>
              </c:numCache>
            </c:numRef>
          </c:yVal>
          <c:smooth val="0"/>
          <c:extLst>
            <c:ext xmlns:c16="http://schemas.microsoft.com/office/drawing/2014/chart" uri="{C3380CC4-5D6E-409C-BE32-E72D297353CC}">
              <c16:uniqueId val="{00000001-3413-4ABC-A103-562218D906F1}"/>
            </c:ext>
          </c:extLst>
        </c:ser>
        <c:ser>
          <c:idx val="1"/>
          <c:order val="1"/>
          <c:tx>
            <c:strRef>
              <c:f>Scamp!$D$3</c:f>
              <c:strCache>
                <c:ptCount val="1"/>
                <c:pt idx="0">
                  <c:v>Old Rec</c:v>
                </c:pt>
              </c:strCache>
            </c:strRef>
          </c:tx>
          <c:xVal>
            <c:numRef>
              <c:f>Scamp!$B$4:$B$35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Scamp!$D$4:$D$35</c:f>
              <c:numCache>
                <c:formatCode>#,##0</c:formatCode>
                <c:ptCount val="32"/>
                <c:pt idx="0">
                  <c:v>56178.4122756</c:v>
                </c:pt>
                <c:pt idx="1">
                  <c:v>70883.172444800046</c:v>
                </c:pt>
                <c:pt idx="2">
                  <c:v>173647.90261954002</c:v>
                </c:pt>
                <c:pt idx="3">
                  <c:v>126076.07174255003</c:v>
                </c:pt>
                <c:pt idx="4">
                  <c:v>112686.65630524304</c:v>
                </c:pt>
                <c:pt idx="5">
                  <c:v>245265.30605669998</c:v>
                </c:pt>
                <c:pt idx="6">
                  <c:v>135944.76693416</c:v>
                </c:pt>
                <c:pt idx="7">
                  <c:v>95115.471366899947</c:v>
                </c:pt>
                <c:pt idx="8">
                  <c:v>110040.28149359996</c:v>
                </c:pt>
                <c:pt idx="9">
                  <c:v>80428.482572699999</c:v>
                </c:pt>
                <c:pt idx="10">
                  <c:v>105734.40146022</c:v>
                </c:pt>
                <c:pt idx="11">
                  <c:v>121814.17190720003</c:v>
                </c:pt>
                <c:pt idx="12">
                  <c:v>155270.4088594999</c:v>
                </c:pt>
                <c:pt idx="13">
                  <c:v>147479.19307243003</c:v>
                </c:pt>
                <c:pt idx="14">
                  <c:v>256484.52389146984</c:v>
                </c:pt>
                <c:pt idx="15">
                  <c:v>132757.19415799002</c:v>
                </c:pt>
                <c:pt idx="16">
                  <c:v>231872.75081530996</c:v>
                </c:pt>
                <c:pt idx="17">
                  <c:v>228051.44552725999</c:v>
                </c:pt>
                <c:pt idx="18">
                  <c:v>205249.97172150007</c:v>
                </c:pt>
                <c:pt idx="19">
                  <c:v>167722.41925027306</c:v>
                </c:pt>
                <c:pt idx="20">
                  <c:v>251712.56042331003</c:v>
                </c:pt>
                <c:pt idx="21">
                  <c:v>248153.79660219018</c:v>
                </c:pt>
                <c:pt idx="22">
                  <c:v>109909.9825778779</c:v>
                </c:pt>
                <c:pt idx="23">
                  <c:v>113602.57983687293</c:v>
                </c:pt>
                <c:pt idx="24">
                  <c:v>74867.381605250019</c:v>
                </c:pt>
                <c:pt idx="25">
                  <c:v>44586.487683300009</c:v>
                </c:pt>
                <c:pt idx="26">
                  <c:v>37002.97882583001</c:v>
                </c:pt>
                <c:pt idx="27">
                  <c:v>46312.961595860004</c:v>
                </c:pt>
                <c:pt idx="28">
                  <c:v>70759.504534348991</c:v>
                </c:pt>
                <c:pt idx="29">
                  <c:v>18701.128344750003</c:v>
                </c:pt>
                <c:pt idx="30">
                  <c:v>31066.170215310001</c:v>
                </c:pt>
                <c:pt idx="31">
                  <c:v>91755.285356499997</c:v>
                </c:pt>
              </c:numCache>
            </c:numRef>
          </c:yVal>
          <c:smooth val="0"/>
          <c:extLst>
            <c:ext xmlns:c16="http://schemas.microsoft.com/office/drawing/2014/chart" uri="{C3380CC4-5D6E-409C-BE32-E72D297353CC}">
              <c16:uniqueId val="{00000002-3413-4ABC-A103-562218D906F1}"/>
            </c:ext>
          </c:extLst>
        </c:ser>
        <c:ser>
          <c:idx val="5"/>
          <c:order val="2"/>
          <c:tx>
            <c:strRef>
              <c:f>Scamp!$G$3</c:f>
              <c:strCache>
                <c:ptCount val="1"/>
                <c:pt idx="0">
                  <c:v>New Rec</c:v>
                </c:pt>
              </c:strCache>
            </c:strRef>
          </c:tx>
          <c:xVal>
            <c:numRef>
              <c:f>Scamp!$B$4:$B$35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Scamp!$G$4:$G$35</c:f>
              <c:numCache>
                <c:formatCode>#,##0</c:formatCode>
                <c:ptCount val="32"/>
                <c:pt idx="0">
                  <c:v>56857.127184099998</c:v>
                </c:pt>
                <c:pt idx="1">
                  <c:v>63824.285547920023</c:v>
                </c:pt>
                <c:pt idx="2">
                  <c:v>182247.61235550008</c:v>
                </c:pt>
                <c:pt idx="3">
                  <c:v>125708.52685018902</c:v>
                </c:pt>
                <c:pt idx="4">
                  <c:v>128544.80704049002</c:v>
                </c:pt>
                <c:pt idx="5">
                  <c:v>206246.69434793995</c:v>
                </c:pt>
                <c:pt idx="6">
                  <c:v>105527.51566947001</c:v>
                </c:pt>
                <c:pt idx="7">
                  <c:v>106524.52628539996</c:v>
                </c:pt>
                <c:pt idx="8">
                  <c:v>143606.59136962006</c:v>
                </c:pt>
                <c:pt idx="9">
                  <c:v>78964.891155199992</c:v>
                </c:pt>
                <c:pt idx="10">
                  <c:v>108970.8992321</c:v>
                </c:pt>
                <c:pt idx="11">
                  <c:v>79926.126076020024</c:v>
                </c:pt>
                <c:pt idx="12">
                  <c:v>99737.173130220006</c:v>
                </c:pt>
                <c:pt idx="13">
                  <c:v>183532.57401141612</c:v>
                </c:pt>
                <c:pt idx="14">
                  <c:v>339550.24158585572</c:v>
                </c:pt>
                <c:pt idx="15">
                  <c:v>171604.53953720009</c:v>
                </c:pt>
                <c:pt idx="16">
                  <c:v>408086.93567342032</c:v>
                </c:pt>
                <c:pt idx="17">
                  <c:v>257905.98474094001</c:v>
                </c:pt>
                <c:pt idx="18">
                  <c:v>281961.37304928014</c:v>
                </c:pt>
                <c:pt idx="19">
                  <c:v>183250.23002031608</c:v>
                </c:pt>
                <c:pt idx="20">
                  <c:v>313484.16903717013</c:v>
                </c:pt>
                <c:pt idx="21">
                  <c:v>336450.17360323016</c:v>
                </c:pt>
                <c:pt idx="22">
                  <c:v>172118.06073783795</c:v>
                </c:pt>
                <c:pt idx="23">
                  <c:v>127859.96098799192</c:v>
                </c:pt>
                <c:pt idx="24">
                  <c:v>81617.953168069973</c:v>
                </c:pt>
                <c:pt idx="25">
                  <c:v>63039.459173940013</c:v>
                </c:pt>
                <c:pt idx="26">
                  <c:v>61313.958680109965</c:v>
                </c:pt>
                <c:pt idx="27">
                  <c:v>97321.894135229973</c:v>
                </c:pt>
                <c:pt idx="28">
                  <c:v>372820.04133802297</c:v>
                </c:pt>
                <c:pt idx="29">
                  <c:v>48443.967775789984</c:v>
                </c:pt>
                <c:pt idx="30">
                  <c:v>57563.962132329994</c:v>
                </c:pt>
                <c:pt idx="31">
                  <c:v>96734.699372839983</c:v>
                </c:pt>
              </c:numCache>
            </c:numRef>
          </c:yVal>
          <c:smooth val="0"/>
          <c:extLst>
            <c:ext xmlns:c16="http://schemas.microsoft.com/office/drawing/2014/chart" uri="{C3380CC4-5D6E-409C-BE32-E72D297353CC}">
              <c16:uniqueId val="{00000004-3413-4ABC-A103-562218D906F1}"/>
            </c:ext>
          </c:extLst>
        </c:ser>
        <c:dLbls>
          <c:showLegendKey val="0"/>
          <c:showVal val="0"/>
          <c:showCatName val="0"/>
          <c:showSerName val="0"/>
          <c:showPercent val="0"/>
          <c:showBubbleSize val="0"/>
        </c:dLbls>
        <c:axId val="341027648"/>
        <c:axId val="341028224"/>
      </c:scatterChart>
      <c:valAx>
        <c:axId val="341027648"/>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1028224"/>
        <c:crosses val="autoZero"/>
        <c:crossBetween val="midCat"/>
      </c:valAx>
      <c:valAx>
        <c:axId val="341028224"/>
        <c:scaling>
          <c:orientation val="minMax"/>
          <c:max val="500000"/>
        </c:scaling>
        <c:delete val="0"/>
        <c:axPos val="l"/>
        <c:majorGridlines/>
        <c:title>
          <c:tx>
            <c:rich>
              <a:bodyPr rot="-5400000" vert="horz"/>
              <a:lstStyle/>
              <a:p>
                <a:pPr>
                  <a:defRPr/>
                </a:pPr>
                <a:r>
                  <a:rPr lang="en-US"/>
                  <a:t>Pounds</a:t>
                </a:r>
                <a:r>
                  <a:rPr lang="en-US" baseline="0"/>
                  <a:t> Whole Weight</a:t>
                </a:r>
                <a:endParaRPr lang="en-US"/>
              </a:p>
            </c:rich>
          </c:tx>
          <c:overlay val="0"/>
        </c:title>
        <c:numFmt formatCode="#,##0" sourceLinked="1"/>
        <c:majorTickMark val="out"/>
        <c:minorTickMark val="none"/>
        <c:tickLblPos val="nextTo"/>
        <c:crossAx val="3410276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'Snowy Gropuper'!$D$3</c:f>
              <c:strCache>
                <c:ptCount val="1"/>
                <c:pt idx="0">
                  <c:v>Commercial</c:v>
                </c:pt>
              </c:strCache>
            </c:strRef>
          </c:tx>
          <c:xVal>
            <c:numRef>
              <c:f>'Snowy Gropuper'!$A$4:$A$35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Gropuper'!$D$4:$D$35</c:f>
              <c:numCache>
                <c:formatCode>#,##0</c:formatCode>
                <c:ptCount val="32"/>
                <c:pt idx="0">
                  <c:v>475010</c:v>
                </c:pt>
                <c:pt idx="1">
                  <c:v>390863</c:v>
                </c:pt>
                <c:pt idx="2">
                  <c:v>331684</c:v>
                </c:pt>
                <c:pt idx="3">
                  <c:v>520481</c:v>
                </c:pt>
                <c:pt idx="4">
                  <c:v>584776</c:v>
                </c:pt>
                <c:pt idx="5">
                  <c:v>486327</c:v>
                </c:pt>
                <c:pt idx="6">
                  <c:v>562290</c:v>
                </c:pt>
                <c:pt idx="7">
                  <c:v>449743</c:v>
                </c:pt>
                <c:pt idx="8">
                  <c:v>312100</c:v>
                </c:pt>
                <c:pt idx="9">
                  <c:v>394251</c:v>
                </c:pt>
                <c:pt idx="10">
                  <c:v>338831</c:v>
                </c:pt>
                <c:pt idx="11">
                  <c:v>562585</c:v>
                </c:pt>
                <c:pt idx="12">
                  <c:v>341910</c:v>
                </c:pt>
                <c:pt idx="13">
                  <c:v>474446</c:v>
                </c:pt>
                <c:pt idx="14">
                  <c:v>402038</c:v>
                </c:pt>
                <c:pt idx="15">
                  <c:v>321711</c:v>
                </c:pt>
                <c:pt idx="16">
                  <c:v>287144</c:v>
                </c:pt>
                <c:pt idx="17">
                  <c:v>239936</c:v>
                </c:pt>
                <c:pt idx="18">
                  <c:v>260731</c:v>
                </c:pt>
                <c:pt idx="19">
                  <c:v>245764</c:v>
                </c:pt>
                <c:pt idx="20">
                  <c:v>253393</c:v>
                </c:pt>
                <c:pt idx="21">
                  <c:v>132614</c:v>
                </c:pt>
                <c:pt idx="22">
                  <c:v>86106</c:v>
                </c:pt>
                <c:pt idx="23">
                  <c:v>89224</c:v>
                </c:pt>
                <c:pt idx="24">
                  <c:v>102297</c:v>
                </c:pt>
                <c:pt idx="25">
                  <c:v>44060</c:v>
                </c:pt>
                <c:pt idx="26">
                  <c:v>105189</c:v>
                </c:pt>
                <c:pt idx="27">
                  <c:v>94119</c:v>
                </c:pt>
                <c:pt idx="28">
                  <c:v>112208</c:v>
                </c:pt>
                <c:pt idx="29">
                  <c:v>155902</c:v>
                </c:pt>
                <c:pt idx="30">
                  <c:v>179604</c:v>
                </c:pt>
                <c:pt idx="31">
                  <c:v>120044</c:v>
                </c:pt>
              </c:numCache>
            </c:numRef>
          </c:yVal>
          <c:smooth val="0"/>
          <c:extLst>
            <c:ext xmlns:c16="http://schemas.microsoft.com/office/drawing/2014/chart" uri="{C3380CC4-5D6E-409C-BE32-E72D297353CC}">
              <c16:uniqueId val="{00000001-CDE3-4317-A232-634CDA3A361A}"/>
            </c:ext>
          </c:extLst>
        </c:ser>
        <c:ser>
          <c:idx val="1"/>
          <c:order val="1"/>
          <c:tx>
            <c:strRef>
              <c:f>'Snowy Gropuper'!$C$3</c:f>
              <c:strCache>
                <c:ptCount val="1"/>
                <c:pt idx="0">
                  <c:v>Old Rec</c:v>
                </c:pt>
              </c:strCache>
            </c:strRef>
          </c:tx>
          <c:xVal>
            <c:numRef>
              <c:f>'Snowy Gropuper'!$A$4:$A$35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Gropuper'!$C$4:$C$35</c:f>
              <c:numCache>
                <c:formatCode>#,##0</c:formatCode>
                <c:ptCount val="32"/>
                <c:pt idx="0">
                  <c:v>4230.6406275999998</c:v>
                </c:pt>
                <c:pt idx="1">
                  <c:v>25705.4802628</c:v>
                </c:pt>
                <c:pt idx="2">
                  <c:v>39610.26456090001</c:v>
                </c:pt>
                <c:pt idx="3">
                  <c:v>4027.7623125999999</c:v>
                </c:pt>
                <c:pt idx="4">
                  <c:v>6542.4905097999999</c:v>
                </c:pt>
                <c:pt idx="5">
                  <c:v>5476.8030398999999</c:v>
                </c:pt>
                <c:pt idx="6">
                  <c:v>34921.146374000025</c:v>
                </c:pt>
                <c:pt idx="7">
                  <c:v>123352.04834260003</c:v>
                </c:pt>
                <c:pt idx="8">
                  <c:v>6884.0211360999983</c:v>
                </c:pt>
                <c:pt idx="9">
                  <c:v>128311.64818800001</c:v>
                </c:pt>
                <c:pt idx="10">
                  <c:v>13427.624374999999</c:v>
                </c:pt>
                <c:pt idx="11">
                  <c:v>262851.04582840006</c:v>
                </c:pt>
                <c:pt idx="12">
                  <c:v>6149.3162405000012</c:v>
                </c:pt>
                <c:pt idx="13">
                  <c:v>105879.12081377504</c:v>
                </c:pt>
                <c:pt idx="14">
                  <c:v>32155.655713669992</c:v>
                </c:pt>
                <c:pt idx="15">
                  <c:v>71524.961147157039</c:v>
                </c:pt>
                <c:pt idx="16">
                  <c:v>57562.563961260006</c:v>
                </c:pt>
                <c:pt idx="17">
                  <c:v>66525.29046045999</c:v>
                </c:pt>
                <c:pt idx="18">
                  <c:v>61115.270225809974</c:v>
                </c:pt>
                <c:pt idx="19">
                  <c:v>264631.42096549005</c:v>
                </c:pt>
                <c:pt idx="20">
                  <c:v>245179.25599259004</c:v>
                </c:pt>
                <c:pt idx="21">
                  <c:v>75161.50450496003</c:v>
                </c:pt>
                <c:pt idx="22">
                  <c:v>30870.163109950001</c:v>
                </c:pt>
                <c:pt idx="23">
                  <c:v>69374.437870359994</c:v>
                </c:pt>
                <c:pt idx="24">
                  <c:v>96063.096768290969</c:v>
                </c:pt>
                <c:pt idx="25">
                  <c:v>880.23202790000005</c:v>
                </c:pt>
                <c:pt idx="26">
                  <c:v>106573.39599341003</c:v>
                </c:pt>
                <c:pt idx="27">
                  <c:v>34901.821250529996</c:v>
                </c:pt>
                <c:pt idx="28">
                  <c:v>28584.691852296994</c:v>
                </c:pt>
                <c:pt idx="29">
                  <c:v>27082.237663960001</c:v>
                </c:pt>
                <c:pt idx="30">
                  <c:v>63911.705787369996</c:v>
                </c:pt>
                <c:pt idx="31">
                  <c:v>12636.951827219998</c:v>
                </c:pt>
              </c:numCache>
            </c:numRef>
          </c:yVal>
          <c:smooth val="0"/>
          <c:extLst>
            <c:ext xmlns:c16="http://schemas.microsoft.com/office/drawing/2014/chart" uri="{C3380CC4-5D6E-409C-BE32-E72D297353CC}">
              <c16:uniqueId val="{00000002-CDE3-4317-A232-634CDA3A361A}"/>
            </c:ext>
          </c:extLst>
        </c:ser>
        <c:ser>
          <c:idx val="6"/>
          <c:order val="2"/>
          <c:tx>
            <c:strRef>
              <c:f>'Snowy Gropuper'!$F$3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'Snowy Gropuper'!$A$4:$A$35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Gropuper'!$F$4:$F$35</c:f>
              <c:numCache>
                <c:formatCode>#,##0</c:formatCode>
                <c:ptCount val="32"/>
                <c:pt idx="0">
                  <c:v>4230.6406275999998</c:v>
                </c:pt>
                <c:pt idx="1">
                  <c:v>16445.003148510001</c:v>
                </c:pt>
                <c:pt idx="2">
                  <c:v>47205.856952180009</c:v>
                </c:pt>
                <c:pt idx="3">
                  <c:v>4027.7623125999999</c:v>
                </c:pt>
                <c:pt idx="4">
                  <c:v>3797.4295353999996</c:v>
                </c:pt>
                <c:pt idx="5">
                  <c:v>4689.5629301999988</c:v>
                </c:pt>
                <c:pt idx="6">
                  <c:v>12893.657885930004</c:v>
                </c:pt>
                <c:pt idx="7">
                  <c:v>166222.48093930003</c:v>
                </c:pt>
                <c:pt idx="8">
                  <c:v>1188.9288948900003</c:v>
                </c:pt>
                <c:pt idx="9">
                  <c:v>145909.40169239996</c:v>
                </c:pt>
                <c:pt idx="10">
                  <c:v>5922.0378096000004</c:v>
                </c:pt>
                <c:pt idx="11">
                  <c:v>229479.7438334701</c:v>
                </c:pt>
                <c:pt idx="12">
                  <c:v>5046.8618951799999</c:v>
                </c:pt>
                <c:pt idx="13">
                  <c:v>61768.76200781361</c:v>
                </c:pt>
                <c:pt idx="14">
                  <c:v>33203.616470099987</c:v>
                </c:pt>
                <c:pt idx="15">
                  <c:v>82879.483100650032</c:v>
                </c:pt>
                <c:pt idx="16">
                  <c:v>28594.546865079988</c:v>
                </c:pt>
                <c:pt idx="17">
                  <c:v>55361.062287090004</c:v>
                </c:pt>
                <c:pt idx="18">
                  <c:v>102666.97003795006</c:v>
                </c:pt>
                <c:pt idx="19">
                  <c:v>374551.45386867004</c:v>
                </c:pt>
                <c:pt idx="20">
                  <c:v>181704.41709816002</c:v>
                </c:pt>
                <c:pt idx="21">
                  <c:v>156493.06259467005</c:v>
                </c:pt>
                <c:pt idx="22">
                  <c:v>18065.585999156003</c:v>
                </c:pt>
                <c:pt idx="23">
                  <c:v>145354.74345971993</c:v>
                </c:pt>
                <c:pt idx="24">
                  <c:v>118542.95722657799</c:v>
                </c:pt>
                <c:pt idx="25">
                  <c:v>877.9131718000001</c:v>
                </c:pt>
                <c:pt idx="26">
                  <c:v>422423.13391322998</c:v>
                </c:pt>
                <c:pt idx="27">
                  <c:v>68065.849837759975</c:v>
                </c:pt>
                <c:pt idx="28">
                  <c:v>40206.00010936</c:v>
                </c:pt>
                <c:pt idx="29">
                  <c:v>51797.00321984</c:v>
                </c:pt>
                <c:pt idx="30">
                  <c:v>53276.132560949998</c:v>
                </c:pt>
                <c:pt idx="31">
                  <c:v>16597.061401849998</c:v>
                </c:pt>
              </c:numCache>
            </c:numRef>
          </c:yVal>
          <c:smooth val="0"/>
          <c:extLst>
            <c:ext xmlns:c16="http://schemas.microsoft.com/office/drawing/2014/chart" uri="{C3380CC4-5D6E-409C-BE32-E72D297353CC}">
              <c16:uniqueId val="{00000004-CDE3-4317-A232-634CDA3A361A}"/>
            </c:ext>
          </c:extLst>
        </c:ser>
        <c:dLbls>
          <c:showLegendKey val="0"/>
          <c:showVal val="0"/>
          <c:showCatName val="0"/>
          <c:showSerName val="0"/>
          <c:showPercent val="0"/>
          <c:showBubbleSize val="0"/>
        </c:dLbls>
        <c:axId val="341031680"/>
        <c:axId val="341032256"/>
      </c:scatterChart>
      <c:valAx>
        <c:axId val="341031680"/>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1032256"/>
        <c:crosses val="autoZero"/>
        <c:crossBetween val="midCat"/>
      </c:valAx>
      <c:valAx>
        <c:axId val="34103225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1031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'Vermilion Snapper'!$D$3</c:f>
              <c:strCache>
                <c:ptCount val="1"/>
                <c:pt idx="0">
                  <c:v>Commercial</c:v>
                </c:pt>
              </c:strCache>
            </c:strRef>
          </c:tx>
          <c:xVal>
            <c:numRef>
              <c:f>'Vermilion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Snapper'!$D$4:$D$35</c:f>
              <c:numCache>
                <c:formatCode>#,##0</c:formatCode>
                <c:ptCount val="32"/>
                <c:pt idx="0">
                  <c:v>815282</c:v>
                </c:pt>
                <c:pt idx="1">
                  <c:v>680003</c:v>
                </c:pt>
                <c:pt idx="2">
                  <c:v>915783</c:v>
                </c:pt>
                <c:pt idx="3">
                  <c:v>1155967</c:v>
                </c:pt>
                <c:pt idx="4">
                  <c:v>1314487</c:v>
                </c:pt>
                <c:pt idx="5">
                  <c:v>1412161</c:v>
                </c:pt>
                <c:pt idx="6">
                  <c:v>748387</c:v>
                </c:pt>
                <c:pt idx="7">
                  <c:v>876472</c:v>
                </c:pt>
                <c:pt idx="8">
                  <c:v>969620</c:v>
                </c:pt>
                <c:pt idx="9">
                  <c:v>954232</c:v>
                </c:pt>
                <c:pt idx="10">
                  <c:v>764789</c:v>
                </c:pt>
                <c:pt idx="11">
                  <c:v>773545</c:v>
                </c:pt>
                <c:pt idx="12">
                  <c:v>719254</c:v>
                </c:pt>
                <c:pt idx="13">
                  <c:v>893852</c:v>
                </c:pt>
                <c:pt idx="14">
                  <c:v>1386871</c:v>
                </c:pt>
                <c:pt idx="15">
                  <c:v>1443538</c:v>
                </c:pt>
                <c:pt idx="16">
                  <c:v>1164005</c:v>
                </c:pt>
                <c:pt idx="17">
                  <c:v>664232</c:v>
                </c:pt>
                <c:pt idx="18">
                  <c:v>1120040</c:v>
                </c:pt>
                <c:pt idx="19">
                  <c:v>1131710</c:v>
                </c:pt>
                <c:pt idx="20">
                  <c:v>852694</c:v>
                </c:pt>
                <c:pt idx="21">
                  <c:v>1092139</c:v>
                </c:pt>
                <c:pt idx="22">
                  <c:v>1221901</c:v>
                </c:pt>
                <c:pt idx="23">
                  <c:v>919076</c:v>
                </c:pt>
                <c:pt idx="24">
                  <c:v>973347</c:v>
                </c:pt>
                <c:pt idx="25">
                  <c:v>1018048</c:v>
                </c:pt>
                <c:pt idx="26">
                  <c:v>994863</c:v>
                </c:pt>
                <c:pt idx="27">
                  <c:v>977763</c:v>
                </c:pt>
                <c:pt idx="28">
                  <c:v>925056</c:v>
                </c:pt>
                <c:pt idx="29">
                  <c:v>884076</c:v>
                </c:pt>
                <c:pt idx="30">
                  <c:v>787481</c:v>
                </c:pt>
                <c:pt idx="31">
                  <c:v>533857</c:v>
                </c:pt>
              </c:numCache>
            </c:numRef>
          </c:yVal>
          <c:smooth val="0"/>
          <c:extLst>
            <c:ext xmlns:c16="http://schemas.microsoft.com/office/drawing/2014/chart" uri="{C3380CC4-5D6E-409C-BE32-E72D297353CC}">
              <c16:uniqueId val="{00000001-2E66-48B7-8A21-BF1A5F3BB2FE}"/>
            </c:ext>
          </c:extLst>
        </c:ser>
        <c:ser>
          <c:idx val="1"/>
          <c:order val="1"/>
          <c:tx>
            <c:strRef>
              <c:f>'Vermilion Snapper'!$C$3</c:f>
              <c:strCache>
                <c:ptCount val="1"/>
                <c:pt idx="0">
                  <c:v>Old Rec</c:v>
                </c:pt>
              </c:strCache>
            </c:strRef>
          </c:tx>
          <c:xVal>
            <c:numRef>
              <c:f>'Vermilion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Snapper'!$C$4:$C$35</c:f>
              <c:numCache>
                <c:formatCode>#,##0</c:formatCode>
                <c:ptCount val="32"/>
                <c:pt idx="0">
                  <c:v>401954.52260468004</c:v>
                </c:pt>
                <c:pt idx="1">
                  <c:v>603344.4986480599</c:v>
                </c:pt>
                <c:pt idx="2">
                  <c:v>567073.06592576811</c:v>
                </c:pt>
                <c:pt idx="3">
                  <c:v>532626.9046364798</c:v>
                </c:pt>
                <c:pt idx="4">
                  <c:v>541576.82995212509</c:v>
                </c:pt>
                <c:pt idx="5">
                  <c:v>758274.5360100402</c:v>
                </c:pt>
                <c:pt idx="6">
                  <c:v>385621.20747608191</c:v>
                </c:pt>
                <c:pt idx="7">
                  <c:v>366262.44841504004</c:v>
                </c:pt>
                <c:pt idx="8">
                  <c:v>358983.63520534802</c:v>
                </c:pt>
                <c:pt idx="9">
                  <c:v>332754.65700954996</c:v>
                </c:pt>
                <c:pt idx="10">
                  <c:v>373853.36370952992</c:v>
                </c:pt>
                <c:pt idx="11">
                  <c:v>399153.68281842</c:v>
                </c:pt>
                <c:pt idx="12">
                  <c:v>381151.0068297601</c:v>
                </c:pt>
                <c:pt idx="13">
                  <c:v>467212.24123216025</c:v>
                </c:pt>
                <c:pt idx="14">
                  <c:v>644142.37456935144</c:v>
                </c:pt>
                <c:pt idx="15">
                  <c:v>610162.66837353026</c:v>
                </c:pt>
                <c:pt idx="16">
                  <c:v>515617.08017042984</c:v>
                </c:pt>
                <c:pt idx="17">
                  <c:v>478116.05777951999</c:v>
                </c:pt>
                <c:pt idx="18">
                  <c:v>630829.58966934984</c:v>
                </c:pt>
                <c:pt idx="19">
                  <c:v>470171.62021534989</c:v>
                </c:pt>
                <c:pt idx="20">
                  <c:v>737035.91950319288</c:v>
                </c:pt>
                <c:pt idx="21">
                  <c:v>760169.64665571263</c:v>
                </c:pt>
                <c:pt idx="22">
                  <c:v>533977.7623002911</c:v>
                </c:pt>
                <c:pt idx="23">
                  <c:v>492963.07508842996</c:v>
                </c:pt>
                <c:pt idx="24">
                  <c:v>266823.68090269598</c:v>
                </c:pt>
                <c:pt idx="25">
                  <c:v>220614.14297502502</c:v>
                </c:pt>
                <c:pt idx="26">
                  <c:v>211074.70519973806</c:v>
                </c:pt>
                <c:pt idx="27">
                  <c:v>221819.97425114</c:v>
                </c:pt>
                <c:pt idx="28">
                  <c:v>429290.60392923927</c:v>
                </c:pt>
                <c:pt idx="29">
                  <c:v>331570.052505042</c:v>
                </c:pt>
                <c:pt idx="30">
                  <c:v>372015.05585459614</c:v>
                </c:pt>
                <c:pt idx="31">
                  <c:v>317278.62315507908</c:v>
                </c:pt>
              </c:numCache>
            </c:numRef>
          </c:yVal>
          <c:smooth val="0"/>
          <c:extLst>
            <c:ext xmlns:c16="http://schemas.microsoft.com/office/drawing/2014/chart" uri="{C3380CC4-5D6E-409C-BE32-E72D297353CC}">
              <c16:uniqueId val="{00000002-2E66-48B7-8A21-BF1A5F3BB2FE}"/>
            </c:ext>
          </c:extLst>
        </c:ser>
        <c:ser>
          <c:idx val="6"/>
          <c:order val="2"/>
          <c:tx>
            <c:strRef>
              <c:f>'Vermilion Snapper'!$F$3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'Vermilion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Snapper'!$F$4:$F$35</c:f>
              <c:numCache>
                <c:formatCode>#,##0</c:formatCode>
                <c:ptCount val="32"/>
                <c:pt idx="0">
                  <c:v>443422.03690648009</c:v>
                </c:pt>
                <c:pt idx="1">
                  <c:v>625663.45942770282</c:v>
                </c:pt>
                <c:pt idx="2">
                  <c:v>698203.76361068245</c:v>
                </c:pt>
                <c:pt idx="3">
                  <c:v>577027.74323179969</c:v>
                </c:pt>
                <c:pt idx="4">
                  <c:v>689140.57473261002</c:v>
                </c:pt>
                <c:pt idx="5">
                  <c:v>768024.79438579013</c:v>
                </c:pt>
                <c:pt idx="6">
                  <c:v>410761.31505156995</c:v>
                </c:pt>
                <c:pt idx="7">
                  <c:v>419716.57103563007</c:v>
                </c:pt>
                <c:pt idx="8">
                  <c:v>417615.92264542601</c:v>
                </c:pt>
                <c:pt idx="9">
                  <c:v>322504.08912079997</c:v>
                </c:pt>
                <c:pt idx="10">
                  <c:v>398202.88587184891</c:v>
                </c:pt>
                <c:pt idx="11">
                  <c:v>388129.80749901506</c:v>
                </c:pt>
                <c:pt idx="12">
                  <c:v>417284.6507723041</c:v>
                </c:pt>
                <c:pt idx="13">
                  <c:v>579338.11204864678</c:v>
                </c:pt>
                <c:pt idx="14">
                  <c:v>941932.5602886579</c:v>
                </c:pt>
                <c:pt idx="15">
                  <c:v>861135.74613361061</c:v>
                </c:pt>
                <c:pt idx="16">
                  <c:v>786569.00604283018</c:v>
                </c:pt>
                <c:pt idx="17">
                  <c:v>741754.76447682176</c:v>
                </c:pt>
                <c:pt idx="18">
                  <c:v>769053.54881947045</c:v>
                </c:pt>
                <c:pt idx="19">
                  <c:v>606279.12656629877</c:v>
                </c:pt>
                <c:pt idx="20">
                  <c:v>1089487.5975371012</c:v>
                </c:pt>
                <c:pt idx="21">
                  <c:v>884974.22429905937</c:v>
                </c:pt>
                <c:pt idx="22">
                  <c:v>699048.4544636244</c:v>
                </c:pt>
                <c:pt idx="23">
                  <c:v>878629.23511215497</c:v>
                </c:pt>
                <c:pt idx="24">
                  <c:v>314310.42491402972</c:v>
                </c:pt>
                <c:pt idx="25">
                  <c:v>351084.84337002283</c:v>
                </c:pt>
                <c:pt idx="26">
                  <c:v>253145.02493055901</c:v>
                </c:pt>
                <c:pt idx="27">
                  <c:v>335318.83249176887</c:v>
                </c:pt>
                <c:pt idx="28">
                  <c:v>838724.6163885186</c:v>
                </c:pt>
                <c:pt idx="29">
                  <c:v>552622.89018986479</c:v>
                </c:pt>
                <c:pt idx="30">
                  <c:v>977477.71005580679</c:v>
                </c:pt>
                <c:pt idx="31">
                  <c:v>796914.24858117499</c:v>
                </c:pt>
              </c:numCache>
            </c:numRef>
          </c:yVal>
          <c:smooth val="0"/>
          <c:extLst>
            <c:ext xmlns:c16="http://schemas.microsoft.com/office/drawing/2014/chart" uri="{C3380CC4-5D6E-409C-BE32-E72D297353CC}">
              <c16:uniqueId val="{00000004-2E66-48B7-8A21-BF1A5F3BB2FE}"/>
            </c:ext>
          </c:extLst>
        </c:ser>
        <c:dLbls>
          <c:showLegendKey val="0"/>
          <c:showVal val="0"/>
          <c:showCatName val="0"/>
          <c:showSerName val="0"/>
          <c:showPercent val="0"/>
          <c:showBubbleSize val="0"/>
        </c:dLbls>
        <c:axId val="340910656"/>
        <c:axId val="340911232"/>
      </c:scatterChart>
      <c:valAx>
        <c:axId val="340910656"/>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0911232"/>
        <c:crosses val="autoZero"/>
        <c:crossBetween val="midCat"/>
      </c:valAx>
      <c:valAx>
        <c:axId val="340911232"/>
        <c:scaling>
          <c:orientation val="minMax"/>
          <c:max val="1500000"/>
          <c:min val="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09106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'Yellowtail Snapper'!$D$3</c:f>
              <c:strCache>
                <c:ptCount val="1"/>
                <c:pt idx="0">
                  <c:v>Commercial</c:v>
                </c:pt>
              </c:strCache>
            </c:strRef>
          </c:tx>
          <c:xVal>
            <c:numRef>
              <c:f>'Yellowtail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Snapper'!$D$4:$D$35</c:f>
              <c:numCache>
                <c:formatCode>#,##0</c:formatCode>
                <c:ptCount val="32"/>
                <c:pt idx="0">
                  <c:v>885229</c:v>
                </c:pt>
                <c:pt idx="1">
                  <c:v>88876</c:v>
                </c:pt>
                <c:pt idx="2">
                  <c:v>1101679</c:v>
                </c:pt>
                <c:pt idx="3">
                  <c:v>853473</c:v>
                </c:pt>
                <c:pt idx="4">
                  <c:v>876755</c:v>
                </c:pt>
                <c:pt idx="5">
                  <c:v>1073979</c:v>
                </c:pt>
                <c:pt idx="6">
                  <c:v>1024669</c:v>
                </c:pt>
                <c:pt idx="7">
                  <c:v>1311367</c:v>
                </c:pt>
                <c:pt idx="8">
                  <c:v>860543</c:v>
                </c:pt>
                <c:pt idx="9">
                  <c:v>1265856</c:v>
                </c:pt>
                <c:pt idx="10">
                  <c:v>973815</c:v>
                </c:pt>
                <c:pt idx="11">
                  <c:v>1455496</c:v>
                </c:pt>
                <c:pt idx="12">
                  <c:v>1183074</c:v>
                </c:pt>
                <c:pt idx="13">
                  <c:v>1245345</c:v>
                </c:pt>
                <c:pt idx="14">
                  <c:v>1203154</c:v>
                </c:pt>
                <c:pt idx="15">
                  <c:v>1174008</c:v>
                </c:pt>
                <c:pt idx="16">
                  <c:v>1069057</c:v>
                </c:pt>
                <c:pt idx="17">
                  <c:v>948886</c:v>
                </c:pt>
                <c:pt idx="18">
                  <c:v>1002309</c:v>
                </c:pt>
                <c:pt idx="19">
                  <c:v>814899</c:v>
                </c:pt>
                <c:pt idx="20">
                  <c:v>695010</c:v>
                </c:pt>
                <c:pt idx="21">
                  <c:v>628612</c:v>
                </c:pt>
                <c:pt idx="22">
                  <c:v>910319</c:v>
                </c:pt>
                <c:pt idx="23">
                  <c:v>1085280</c:v>
                </c:pt>
                <c:pt idx="24">
                  <c:v>1126231</c:v>
                </c:pt>
                <c:pt idx="25">
                  <c:v>1125219</c:v>
                </c:pt>
                <c:pt idx="26">
                  <c:v>1442416</c:v>
                </c:pt>
                <c:pt idx="27">
                  <c:v>1328971</c:v>
                </c:pt>
                <c:pt idx="28">
                  <c:v>1575640</c:v>
                </c:pt>
                <c:pt idx="29">
                  <c:v>1691718</c:v>
                </c:pt>
                <c:pt idx="30">
                  <c:v>1997008</c:v>
                </c:pt>
                <c:pt idx="31">
                  <c:v>2114275</c:v>
                </c:pt>
              </c:numCache>
            </c:numRef>
          </c:yVal>
          <c:smooth val="0"/>
          <c:extLst>
            <c:ext xmlns:c16="http://schemas.microsoft.com/office/drawing/2014/chart" uri="{C3380CC4-5D6E-409C-BE32-E72D297353CC}">
              <c16:uniqueId val="{00000001-D0D9-42B8-ABD3-803F8A88E926}"/>
            </c:ext>
          </c:extLst>
        </c:ser>
        <c:ser>
          <c:idx val="1"/>
          <c:order val="1"/>
          <c:tx>
            <c:strRef>
              <c:f>'Yellowtail Snapper'!$C$3</c:f>
              <c:strCache>
                <c:ptCount val="1"/>
                <c:pt idx="0">
                  <c:v>Old Rec</c:v>
                </c:pt>
              </c:strCache>
            </c:strRef>
          </c:tx>
          <c:xVal>
            <c:numRef>
              <c:f>'Yellowtail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Snapper'!$C$4:$C$35</c:f>
              <c:numCache>
                <c:formatCode>#,##0</c:formatCode>
                <c:ptCount val="32"/>
                <c:pt idx="0">
                  <c:v>1154900.1522561</c:v>
                </c:pt>
                <c:pt idx="1">
                  <c:v>1389079.9223341604</c:v>
                </c:pt>
                <c:pt idx="2">
                  <c:v>1401325.5638350695</c:v>
                </c:pt>
                <c:pt idx="3">
                  <c:v>2926312.017328111</c:v>
                </c:pt>
                <c:pt idx="4">
                  <c:v>1890228.2881636592</c:v>
                </c:pt>
                <c:pt idx="5">
                  <c:v>3725508.7305441503</c:v>
                </c:pt>
                <c:pt idx="6">
                  <c:v>1539544.4491918094</c:v>
                </c:pt>
                <c:pt idx="7">
                  <c:v>1483164.5186796505</c:v>
                </c:pt>
                <c:pt idx="8">
                  <c:v>1275320.2833314098</c:v>
                </c:pt>
                <c:pt idx="9">
                  <c:v>889270.97544765926</c:v>
                </c:pt>
                <c:pt idx="10">
                  <c:v>739007.96687921055</c:v>
                </c:pt>
                <c:pt idx="11">
                  <c:v>868501.99848287052</c:v>
                </c:pt>
                <c:pt idx="12">
                  <c:v>574617.5275617704</c:v>
                </c:pt>
                <c:pt idx="13">
                  <c:v>366247.47879138589</c:v>
                </c:pt>
                <c:pt idx="14">
                  <c:v>529310.41278977098</c:v>
                </c:pt>
                <c:pt idx="15">
                  <c:v>423601.1947391401</c:v>
                </c:pt>
                <c:pt idx="16">
                  <c:v>614006.80828780984</c:v>
                </c:pt>
                <c:pt idx="17">
                  <c:v>781852.22236999427</c:v>
                </c:pt>
                <c:pt idx="18">
                  <c:v>870402.30644039996</c:v>
                </c:pt>
                <c:pt idx="19">
                  <c:v>541054.87416299898</c:v>
                </c:pt>
                <c:pt idx="20">
                  <c:v>638095.34009053127</c:v>
                </c:pt>
                <c:pt idx="21">
                  <c:v>1092542.6981500504</c:v>
                </c:pt>
                <c:pt idx="22">
                  <c:v>1203509.182045531</c:v>
                </c:pt>
                <c:pt idx="23">
                  <c:v>489866.30676694011</c:v>
                </c:pt>
                <c:pt idx="24">
                  <c:v>560385.55135820038</c:v>
                </c:pt>
                <c:pt idx="25">
                  <c:v>438157.3160818367</c:v>
                </c:pt>
                <c:pt idx="26">
                  <c:v>616833.1598044706</c:v>
                </c:pt>
                <c:pt idx="27">
                  <c:v>873796.62716374418</c:v>
                </c:pt>
                <c:pt idx="28">
                  <c:v>1061140.5156752099</c:v>
                </c:pt>
                <c:pt idx="29">
                  <c:v>936342.59403952712</c:v>
                </c:pt>
                <c:pt idx="30">
                  <c:v>967913.24147562461</c:v>
                </c:pt>
                <c:pt idx="31">
                  <c:v>843330.17363068298</c:v>
                </c:pt>
              </c:numCache>
            </c:numRef>
          </c:yVal>
          <c:smooth val="0"/>
          <c:extLst>
            <c:ext xmlns:c16="http://schemas.microsoft.com/office/drawing/2014/chart" uri="{C3380CC4-5D6E-409C-BE32-E72D297353CC}">
              <c16:uniqueId val="{00000002-D0D9-42B8-ABD3-803F8A88E926}"/>
            </c:ext>
          </c:extLst>
        </c:ser>
        <c:ser>
          <c:idx val="5"/>
          <c:order val="2"/>
          <c:tx>
            <c:strRef>
              <c:f>'Yellowtail Snapper'!$F$3</c:f>
              <c:strCache>
                <c:ptCount val="1"/>
                <c:pt idx="0">
                  <c:v>New Rec</c:v>
                </c:pt>
              </c:strCache>
            </c:strRef>
          </c:tx>
          <c:xVal>
            <c:numRef>
              <c:f>'Yellowtail Snapper'!$A$4:$A$35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Snapper'!$F$4:$F$35</c:f>
              <c:numCache>
                <c:formatCode>#,##0</c:formatCode>
                <c:ptCount val="32"/>
                <c:pt idx="0">
                  <c:v>2633607.6662300001</c:v>
                </c:pt>
                <c:pt idx="1">
                  <c:v>1890159.1753753205</c:v>
                </c:pt>
                <c:pt idx="2">
                  <c:v>2280305.7180551309</c:v>
                </c:pt>
                <c:pt idx="3">
                  <c:v>10091083.951984832</c:v>
                </c:pt>
                <c:pt idx="4">
                  <c:v>5564327.6056865687</c:v>
                </c:pt>
                <c:pt idx="5">
                  <c:v>8662247.932968393</c:v>
                </c:pt>
                <c:pt idx="6">
                  <c:v>1518541.0122373798</c:v>
                </c:pt>
                <c:pt idx="7">
                  <c:v>2655665.9362932304</c:v>
                </c:pt>
                <c:pt idx="8">
                  <c:v>1905652.5137557203</c:v>
                </c:pt>
                <c:pt idx="9">
                  <c:v>2140920.3885080097</c:v>
                </c:pt>
                <c:pt idx="10">
                  <c:v>1226134.3497401103</c:v>
                </c:pt>
                <c:pt idx="11">
                  <c:v>1156105.8244133096</c:v>
                </c:pt>
                <c:pt idx="12">
                  <c:v>1191975.8564011697</c:v>
                </c:pt>
                <c:pt idx="13">
                  <c:v>846457.24152662663</c:v>
                </c:pt>
                <c:pt idx="14">
                  <c:v>820985.90888679272</c:v>
                </c:pt>
                <c:pt idx="15">
                  <c:v>683757.04018665676</c:v>
                </c:pt>
                <c:pt idx="16">
                  <c:v>971161.0296512018</c:v>
                </c:pt>
                <c:pt idx="17">
                  <c:v>1707272.3672591031</c:v>
                </c:pt>
                <c:pt idx="18">
                  <c:v>1734981.6163556874</c:v>
                </c:pt>
                <c:pt idx="19">
                  <c:v>730321.87033695076</c:v>
                </c:pt>
                <c:pt idx="20">
                  <c:v>1690153.345657489</c:v>
                </c:pt>
                <c:pt idx="21">
                  <c:v>1949599.3231585908</c:v>
                </c:pt>
                <c:pt idx="22">
                  <c:v>2783767.5632369546</c:v>
                </c:pt>
                <c:pt idx="23">
                  <c:v>997940.96769604913</c:v>
                </c:pt>
                <c:pt idx="24">
                  <c:v>1051279.9559724403</c:v>
                </c:pt>
                <c:pt idx="25">
                  <c:v>976672.72656052117</c:v>
                </c:pt>
                <c:pt idx="26">
                  <c:v>1089143.9627058886</c:v>
                </c:pt>
                <c:pt idx="27">
                  <c:v>1637868.6326997727</c:v>
                </c:pt>
                <c:pt idx="28">
                  <c:v>2148284.245454466</c:v>
                </c:pt>
                <c:pt idx="29">
                  <c:v>1499839.2738581325</c:v>
                </c:pt>
                <c:pt idx="30">
                  <c:v>1682732.7072291765</c:v>
                </c:pt>
                <c:pt idx="31">
                  <c:v>1607968.1539927744</c:v>
                </c:pt>
              </c:numCache>
            </c:numRef>
          </c:yVal>
          <c:smooth val="0"/>
          <c:extLst>
            <c:ext xmlns:c16="http://schemas.microsoft.com/office/drawing/2014/chart" uri="{C3380CC4-5D6E-409C-BE32-E72D297353CC}">
              <c16:uniqueId val="{00000004-D0D9-42B8-ABD3-803F8A88E926}"/>
            </c:ext>
          </c:extLst>
        </c:ser>
        <c:dLbls>
          <c:showLegendKey val="0"/>
          <c:showVal val="0"/>
          <c:showCatName val="0"/>
          <c:showSerName val="0"/>
          <c:showPercent val="0"/>
          <c:showBubbleSize val="0"/>
        </c:dLbls>
        <c:axId val="340916416"/>
        <c:axId val="340916992"/>
      </c:scatterChart>
      <c:valAx>
        <c:axId val="340916416"/>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0916992"/>
        <c:crosses val="autoZero"/>
        <c:crossBetween val="midCat"/>
      </c:valAx>
      <c:valAx>
        <c:axId val="340916992"/>
        <c:scaling>
          <c:orientation val="minMax"/>
          <c:max val="11000000"/>
          <c:min val="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09164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Deepwater Landings</a:t>
            </a:r>
          </a:p>
        </c:rich>
      </c:tx>
      <c:overlay val="0"/>
    </c:title>
    <c:autoTitleDeleted val="0"/>
    <c:plotArea>
      <c:layout/>
      <c:scatterChart>
        <c:scatterStyle val="lineMarker"/>
        <c:varyColors val="0"/>
        <c:ser>
          <c:idx val="0"/>
          <c:order val="0"/>
          <c:tx>
            <c:strRef>
              <c:f>'Deepwater Complex'!$B$3</c:f>
              <c:strCache>
                <c:ptCount val="1"/>
                <c:pt idx="0">
                  <c:v>Silk Snapper</c:v>
                </c:pt>
              </c:strCache>
            </c:strRef>
          </c:tx>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Complex'!$B$5:$B$36</c:f>
              <c:numCache>
                <c:formatCode>#,##0</c:formatCode>
                <c:ptCount val="32"/>
                <c:pt idx="0">
                  <c:v>36764.692951999998</c:v>
                </c:pt>
                <c:pt idx="1">
                  <c:v>44934.178285239999</c:v>
                </c:pt>
                <c:pt idx="2">
                  <c:v>31280.778759889996</c:v>
                </c:pt>
                <c:pt idx="3">
                  <c:v>19147.229577350001</c:v>
                </c:pt>
                <c:pt idx="4">
                  <c:v>36826.861958000001</c:v>
                </c:pt>
                <c:pt idx="5">
                  <c:v>10918.2854164</c:v>
                </c:pt>
                <c:pt idx="6">
                  <c:v>10548.395982</c:v>
                </c:pt>
                <c:pt idx="7">
                  <c:v>19654.250067749999</c:v>
                </c:pt>
                <c:pt idx="8">
                  <c:v>43406.67158409</c:v>
                </c:pt>
                <c:pt idx="9">
                  <c:v>71979.043103329997</c:v>
                </c:pt>
                <c:pt idx="10">
                  <c:v>64821.943345130006</c:v>
                </c:pt>
                <c:pt idx="11">
                  <c:v>80668.907630689995</c:v>
                </c:pt>
                <c:pt idx="12">
                  <c:v>61488.645611139997</c:v>
                </c:pt>
                <c:pt idx="13">
                  <c:v>18665.553614010001</c:v>
                </c:pt>
                <c:pt idx="14">
                  <c:v>74673.798262309996</c:v>
                </c:pt>
                <c:pt idx="15">
                  <c:v>42899.774249499998</c:v>
                </c:pt>
                <c:pt idx="16">
                  <c:v>51289.795673237</c:v>
                </c:pt>
                <c:pt idx="17">
                  <c:v>25996.830178885997</c:v>
                </c:pt>
                <c:pt idx="18">
                  <c:v>24015.906865640001</c:v>
                </c:pt>
                <c:pt idx="19">
                  <c:v>29997.219363199998</c:v>
                </c:pt>
                <c:pt idx="20">
                  <c:v>24333.877484820001</c:v>
                </c:pt>
                <c:pt idx="21">
                  <c:v>16432.150121578001</c:v>
                </c:pt>
                <c:pt idx="22">
                  <c:v>24014.30474213</c:v>
                </c:pt>
                <c:pt idx="23">
                  <c:v>17361.030528130002</c:v>
                </c:pt>
                <c:pt idx="24">
                  <c:v>6711.138855524001</c:v>
                </c:pt>
                <c:pt idx="25">
                  <c:v>25839.134550499999</c:v>
                </c:pt>
                <c:pt idx="26">
                  <c:v>8693.0971095999994</c:v>
                </c:pt>
                <c:pt idx="27">
                  <c:v>11648.086941400999</c:v>
                </c:pt>
                <c:pt idx="28">
                  <c:v>7618.3616662350005</c:v>
                </c:pt>
                <c:pt idx="29">
                  <c:v>14575.77288421</c:v>
                </c:pt>
                <c:pt idx="30">
                  <c:v>18488.1382916</c:v>
                </c:pt>
                <c:pt idx="31">
                  <c:v>13341.39075481</c:v>
                </c:pt>
              </c:numCache>
            </c:numRef>
          </c:yVal>
          <c:smooth val="0"/>
          <c:extLst>
            <c:ext xmlns:c16="http://schemas.microsoft.com/office/drawing/2014/chart" uri="{C3380CC4-5D6E-409C-BE32-E72D297353CC}">
              <c16:uniqueId val="{00000000-7755-4662-9075-22FBF5FDF91B}"/>
            </c:ext>
          </c:extLst>
        </c:ser>
        <c:ser>
          <c:idx val="1"/>
          <c:order val="1"/>
          <c:tx>
            <c:strRef>
              <c:f>'Deepwater Complex'!$C$3</c:f>
              <c:strCache>
                <c:ptCount val="1"/>
                <c:pt idx="0">
                  <c:v>Yellowedge Grouper</c:v>
                </c:pt>
              </c:strCache>
            </c:strRef>
          </c:tx>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Complex'!$C$5:$C$36</c:f>
              <c:numCache>
                <c:formatCode>#,##0</c:formatCode>
                <c:ptCount val="32"/>
                <c:pt idx="0">
                  <c:v>35314.695500000002</c:v>
                </c:pt>
                <c:pt idx="1">
                  <c:v>28643.654450000002</c:v>
                </c:pt>
                <c:pt idx="2">
                  <c:v>42194.566264199995</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37369.728007899997</c:v>
                </c:pt>
                <c:pt idx="12">
                  <c:v>33450.454932000001</c:v>
                </c:pt>
                <c:pt idx="13">
                  <c:v>30774</c:v>
                </c:pt>
                <c:pt idx="14">
                  <c:v>46164.097931210003</c:v>
                </c:pt>
                <c:pt idx="15">
                  <c:v>52153.613706169999</c:v>
                </c:pt>
                <c:pt idx="16">
                  <c:v>29694.086768000001</c:v>
                </c:pt>
                <c:pt idx="17">
                  <c:v>20090.343031029999</c:v>
                </c:pt>
                <c:pt idx="18">
                  <c:v>37465.001446000002</c:v>
                </c:pt>
                <c:pt idx="19">
                  <c:v>75682.313371649987</c:v>
                </c:pt>
                <c:pt idx="20">
                  <c:v>13748.439504</c:v>
                </c:pt>
                <c:pt idx="21">
                  <c:v>20596</c:v>
                </c:pt>
                <c:pt idx="22">
                  <c:v>22625.530837819999</c:v>
                </c:pt>
                <c:pt idx="23">
                  <c:v>28047.190633049999</c:v>
                </c:pt>
                <c:pt idx="24">
                  <c:v>26595.831340640001</c:v>
                </c:pt>
                <c:pt idx="25">
                  <c:v>2269.8236975999998</c:v>
                </c:pt>
                <c:pt idx="26">
                  <c:v>4127.9118488000004</c:v>
                </c:pt>
                <c:pt idx="27">
                  <c:v>21718.208481779999</c:v>
                </c:pt>
                <c:pt idx="28">
                  <c:v>41941.483128239997</c:v>
                </c:pt>
                <c:pt idx="29">
                  <c:v>60748.397938239999</c:v>
                </c:pt>
                <c:pt idx="30">
                  <c:v>26340.983670369998</c:v>
                </c:pt>
                <c:pt idx="31">
                  <c:v>35614.179077100001</c:v>
                </c:pt>
              </c:numCache>
            </c:numRef>
          </c:yVal>
          <c:smooth val="0"/>
          <c:extLst>
            <c:ext xmlns:c16="http://schemas.microsoft.com/office/drawing/2014/chart" uri="{C3380CC4-5D6E-409C-BE32-E72D297353CC}">
              <c16:uniqueId val="{00000001-7755-4662-9075-22FBF5FDF91B}"/>
            </c:ext>
          </c:extLst>
        </c:ser>
        <c:ser>
          <c:idx val="2"/>
          <c:order val="2"/>
          <c:tx>
            <c:strRef>
              <c:f>'Deepwater Complex'!$D$3</c:f>
              <c:strCache>
                <c:ptCount val="1"/>
                <c:pt idx="0">
                  <c:v>Misty Grouper</c:v>
                </c:pt>
              </c:strCache>
            </c:strRef>
          </c:tx>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Complex'!$D$5:$D$36</c:f>
              <c:numCache>
                <c:formatCode>#,##0</c:formatCode>
                <c:ptCount val="32"/>
                <c:pt idx="0">
                  <c:v>8.8184000000000005</c:v>
                </c:pt>
                <c:pt idx="1">
                  <c:v>12616.497412000001</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2236.3396848799998</c:v>
                </c:pt>
                <c:pt idx="18">
                  <c:v>2863</c:v>
                </c:pt>
                <c:pt idx="19">
                  <c:v>651</c:v>
                </c:pt>
                <c:pt idx="20">
                  <c:v>491</c:v>
                </c:pt>
                <c:pt idx="21">
                  <c:v>4028.8342272</c:v>
                </c:pt>
                <c:pt idx="22">
                  <c:v>1649</c:v>
                </c:pt>
                <c:pt idx="23">
                  <c:v>2349</c:v>
                </c:pt>
                <c:pt idx="24">
                  <c:v>589</c:v>
                </c:pt>
                <c:pt idx="25">
                  <c:v>211</c:v>
                </c:pt>
                <c:pt idx="26">
                  <c:v>57</c:v>
                </c:pt>
                <c:pt idx="27">
                  <c:v>71</c:v>
                </c:pt>
                <c:pt idx="28">
                  <c:v>169.85857620000002</c:v>
                </c:pt>
                <c:pt idx="29">
                  <c:v>23.410647399999998</c:v>
                </c:pt>
                <c:pt idx="30">
                  <c:v>44.365732600000001</c:v>
                </c:pt>
                <c:pt idx="31">
                  <c:v>524.10124930000006</c:v>
                </c:pt>
              </c:numCache>
            </c:numRef>
          </c:yVal>
          <c:smooth val="0"/>
          <c:extLst>
            <c:ext xmlns:c16="http://schemas.microsoft.com/office/drawing/2014/chart" uri="{C3380CC4-5D6E-409C-BE32-E72D297353CC}">
              <c16:uniqueId val="{00000002-7755-4662-9075-22FBF5FDF91B}"/>
            </c:ext>
          </c:extLst>
        </c:ser>
        <c:ser>
          <c:idx val="3"/>
          <c:order val="3"/>
          <c:tx>
            <c:strRef>
              <c:f>'Deepwater Complex'!$E$3</c:f>
              <c:strCache>
                <c:ptCount val="1"/>
                <c:pt idx="0">
                  <c:v>Queen Snapper</c:v>
                </c:pt>
              </c:strCache>
            </c:strRef>
          </c:tx>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Complex'!$E$5:$E$36</c:f>
              <c:numCache>
                <c:formatCode>#,##0</c:formatCode>
                <c:ptCount val="32"/>
                <c:pt idx="0">
                  <c:v>0</c:v>
                </c:pt>
                <c:pt idx="1">
                  <c:v>0</c:v>
                </c:pt>
                <c:pt idx="2">
                  <c:v>0</c:v>
                </c:pt>
                <c:pt idx="3">
                  <c:v>29089.106908999998</c:v>
                </c:pt>
                <c:pt idx="4">
                  <c:v>32</c:v>
                </c:pt>
                <c:pt idx="5">
                  <c:v>140</c:v>
                </c:pt>
                <c:pt idx="6">
                  <c:v>0.99207000000000001</c:v>
                </c:pt>
                <c:pt idx="7">
                  <c:v>2973.4991279999999</c:v>
                </c:pt>
                <c:pt idx="8">
                  <c:v>317</c:v>
                </c:pt>
                <c:pt idx="9">
                  <c:v>18489</c:v>
                </c:pt>
                <c:pt idx="10">
                  <c:v>21983.502239100002</c:v>
                </c:pt>
                <c:pt idx="11">
                  <c:v>12979</c:v>
                </c:pt>
                <c:pt idx="12">
                  <c:v>6396</c:v>
                </c:pt>
                <c:pt idx="13">
                  <c:v>9721.4714518500004</c:v>
                </c:pt>
                <c:pt idx="14">
                  <c:v>18913</c:v>
                </c:pt>
                <c:pt idx="15">
                  <c:v>10390.473599999999</c:v>
                </c:pt>
                <c:pt idx="16">
                  <c:v>7865</c:v>
                </c:pt>
                <c:pt idx="17">
                  <c:v>3989</c:v>
                </c:pt>
                <c:pt idx="18">
                  <c:v>3608</c:v>
                </c:pt>
                <c:pt idx="19">
                  <c:v>8126.8787670000002</c:v>
                </c:pt>
                <c:pt idx="20">
                  <c:v>3178</c:v>
                </c:pt>
                <c:pt idx="21">
                  <c:v>7303</c:v>
                </c:pt>
                <c:pt idx="22">
                  <c:v>4760</c:v>
                </c:pt>
                <c:pt idx="23">
                  <c:v>1898</c:v>
                </c:pt>
                <c:pt idx="24">
                  <c:v>5811.1788249929996</c:v>
                </c:pt>
                <c:pt idx="25">
                  <c:v>5644</c:v>
                </c:pt>
                <c:pt idx="26">
                  <c:v>482</c:v>
                </c:pt>
                <c:pt idx="27">
                  <c:v>1949.8822322000001</c:v>
                </c:pt>
                <c:pt idx="28">
                  <c:v>3297.2697944000001</c:v>
                </c:pt>
                <c:pt idx="29">
                  <c:v>4232.7359097999997</c:v>
                </c:pt>
                <c:pt idx="30">
                  <c:v>10058.3308514</c:v>
                </c:pt>
                <c:pt idx="31">
                  <c:v>4538.8895833999995</c:v>
                </c:pt>
              </c:numCache>
            </c:numRef>
          </c:yVal>
          <c:smooth val="0"/>
          <c:extLst>
            <c:ext xmlns:c16="http://schemas.microsoft.com/office/drawing/2014/chart" uri="{C3380CC4-5D6E-409C-BE32-E72D297353CC}">
              <c16:uniqueId val="{00000003-7755-4662-9075-22FBF5FDF91B}"/>
            </c:ext>
          </c:extLst>
        </c:ser>
        <c:ser>
          <c:idx val="4"/>
          <c:order val="4"/>
          <c:tx>
            <c:strRef>
              <c:f>'Deepwater Complex'!$F$3</c:f>
              <c:strCache>
                <c:ptCount val="1"/>
                <c:pt idx="0">
                  <c:v>Sand Tilefish</c:v>
                </c:pt>
              </c:strCache>
            </c:strRef>
          </c:tx>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Complex'!$F$5:$F$36</c:f>
              <c:numCache>
                <c:formatCode>#,##0</c:formatCode>
                <c:ptCount val="32"/>
                <c:pt idx="0">
                  <c:v>5940.9856295999962</c:v>
                </c:pt>
                <c:pt idx="1">
                  <c:v>5345.358456822999</c:v>
                </c:pt>
                <c:pt idx="2">
                  <c:v>2638.2500221219998</c:v>
                </c:pt>
                <c:pt idx="3">
                  <c:v>2990.5043045489992</c:v>
                </c:pt>
                <c:pt idx="4">
                  <c:v>2462.69650555</c:v>
                </c:pt>
                <c:pt idx="5">
                  <c:v>4464.1822376789987</c:v>
                </c:pt>
                <c:pt idx="6">
                  <c:v>2558.8173102999999</c:v>
                </c:pt>
                <c:pt idx="7">
                  <c:v>3796.09806071</c:v>
                </c:pt>
                <c:pt idx="8">
                  <c:v>2971.6501616360001</c:v>
                </c:pt>
                <c:pt idx="9">
                  <c:v>11104.539073342999</c:v>
                </c:pt>
                <c:pt idx="10">
                  <c:v>4036.1161800900009</c:v>
                </c:pt>
                <c:pt idx="11">
                  <c:v>5315.8788324200032</c:v>
                </c:pt>
                <c:pt idx="12">
                  <c:v>7097.7343526100003</c:v>
                </c:pt>
                <c:pt idx="13">
                  <c:v>3172.4397689300004</c:v>
                </c:pt>
                <c:pt idx="14">
                  <c:v>4459.6988732299997</c:v>
                </c:pt>
                <c:pt idx="15">
                  <c:v>5604.5164980299996</c:v>
                </c:pt>
                <c:pt idx="16">
                  <c:v>6255.4398214470002</c:v>
                </c:pt>
                <c:pt idx="17">
                  <c:v>6735.7625245959998</c:v>
                </c:pt>
                <c:pt idx="18">
                  <c:v>8303.3242004540025</c:v>
                </c:pt>
                <c:pt idx="19">
                  <c:v>8053.0844407432996</c:v>
                </c:pt>
                <c:pt idx="20">
                  <c:v>4124.1496263400004</c:v>
                </c:pt>
                <c:pt idx="21">
                  <c:v>3313.759223472</c:v>
                </c:pt>
                <c:pt idx="22">
                  <c:v>13824.031057563201</c:v>
                </c:pt>
                <c:pt idx="23">
                  <c:v>16557.553334080003</c:v>
                </c:pt>
                <c:pt idx="24">
                  <c:v>2081.0141391010002</c:v>
                </c:pt>
                <c:pt idx="25">
                  <c:v>4439.6468505149996</c:v>
                </c:pt>
                <c:pt idx="26">
                  <c:v>4253.0822139699994</c:v>
                </c:pt>
                <c:pt idx="27">
                  <c:v>6892.82885102</c:v>
                </c:pt>
                <c:pt idx="28">
                  <c:v>6643.2688982258014</c:v>
                </c:pt>
                <c:pt idx="29">
                  <c:v>5021.5424469399986</c:v>
                </c:pt>
                <c:pt idx="30">
                  <c:v>3597.390771499</c:v>
                </c:pt>
                <c:pt idx="31">
                  <c:v>4857.633224905001</c:v>
                </c:pt>
              </c:numCache>
            </c:numRef>
          </c:yVal>
          <c:smooth val="0"/>
          <c:extLst>
            <c:ext xmlns:c16="http://schemas.microsoft.com/office/drawing/2014/chart" uri="{C3380CC4-5D6E-409C-BE32-E72D297353CC}">
              <c16:uniqueId val="{00000004-7755-4662-9075-22FBF5FDF91B}"/>
            </c:ext>
          </c:extLst>
        </c:ser>
        <c:ser>
          <c:idx val="6"/>
          <c:order val="5"/>
          <c:tx>
            <c:strRef>
              <c:f>'Deepwater Complex'!$G$3</c:f>
              <c:strCache>
                <c:ptCount val="1"/>
                <c:pt idx="0">
                  <c:v>Blackfin Snapper</c:v>
                </c:pt>
              </c:strCache>
            </c:strRef>
          </c:tx>
          <c:spPr>
            <a:ln>
              <a:solidFill>
                <a:schemeClr val="accent6"/>
              </a:solidFill>
            </a:ln>
          </c:spPr>
          <c:marker>
            <c:symbol val="circle"/>
            <c:size val="6"/>
            <c:spPr>
              <a:solidFill>
                <a:schemeClr val="accent6"/>
              </a:solidFill>
              <a:ln>
                <a:solidFill>
                  <a:schemeClr val="accent6"/>
                </a:solidFill>
              </a:ln>
            </c:spPr>
          </c:marker>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Complex'!$G$5:$G$36</c:f>
              <c:numCache>
                <c:formatCode>#,##0</c:formatCode>
                <c:ptCount val="32"/>
                <c:pt idx="0">
                  <c:v>3540.5174876000005</c:v>
                </c:pt>
                <c:pt idx="1">
                  <c:v>3236.0853302</c:v>
                </c:pt>
                <c:pt idx="2">
                  <c:v>1418.3498132</c:v>
                </c:pt>
                <c:pt idx="3">
                  <c:v>1268.9733940000003</c:v>
                </c:pt>
                <c:pt idx="4">
                  <c:v>887.89376599999991</c:v>
                </c:pt>
                <c:pt idx="5">
                  <c:v>4767.0845979999995</c:v>
                </c:pt>
                <c:pt idx="6">
                  <c:v>501.43626999999998</c:v>
                </c:pt>
                <c:pt idx="7">
                  <c:v>576.3125500000001</c:v>
                </c:pt>
                <c:pt idx="8">
                  <c:v>625.29369399999996</c:v>
                </c:pt>
                <c:pt idx="9">
                  <c:v>1228.700286</c:v>
                </c:pt>
                <c:pt idx="10">
                  <c:v>3127.986394</c:v>
                </c:pt>
                <c:pt idx="11">
                  <c:v>2901.1960300000001</c:v>
                </c:pt>
                <c:pt idx="12">
                  <c:v>688.46239999999989</c:v>
                </c:pt>
                <c:pt idx="13">
                  <c:v>1411.79395376</c:v>
                </c:pt>
                <c:pt idx="14">
                  <c:v>3801.9997245500003</c:v>
                </c:pt>
                <c:pt idx="15">
                  <c:v>3665.1117219999996</c:v>
                </c:pt>
                <c:pt idx="16">
                  <c:v>1848.012155978</c:v>
                </c:pt>
                <c:pt idx="17">
                  <c:v>1986.6361900000002</c:v>
                </c:pt>
                <c:pt idx="18">
                  <c:v>2734.4904992199999</c:v>
                </c:pt>
                <c:pt idx="19">
                  <c:v>1237.2724885499999</c:v>
                </c:pt>
                <c:pt idx="20">
                  <c:v>2568.26734803</c:v>
                </c:pt>
                <c:pt idx="21">
                  <c:v>5958.9134842899994</c:v>
                </c:pt>
                <c:pt idx="22">
                  <c:v>548.215462527</c:v>
                </c:pt>
                <c:pt idx="23">
                  <c:v>691.60086760000002</c:v>
                </c:pt>
                <c:pt idx="24">
                  <c:v>855.97981184000002</c:v>
                </c:pt>
                <c:pt idx="25">
                  <c:v>21421.409715399997</c:v>
                </c:pt>
                <c:pt idx="26">
                  <c:v>1838.9183017599998</c:v>
                </c:pt>
                <c:pt idx="27">
                  <c:v>687.02268785299998</c:v>
                </c:pt>
                <c:pt idx="28">
                  <c:v>3454.1090888059989</c:v>
                </c:pt>
                <c:pt idx="29">
                  <c:v>4731.9019693999999</c:v>
                </c:pt>
                <c:pt idx="30">
                  <c:v>2729.26747965</c:v>
                </c:pt>
                <c:pt idx="31">
                  <c:v>2960.9743073999998</c:v>
                </c:pt>
              </c:numCache>
            </c:numRef>
          </c:yVal>
          <c:smooth val="0"/>
          <c:extLst>
            <c:ext xmlns:c16="http://schemas.microsoft.com/office/drawing/2014/chart" uri="{C3380CC4-5D6E-409C-BE32-E72D297353CC}">
              <c16:uniqueId val="{00000006-7755-4662-9075-22FBF5FDF91B}"/>
            </c:ext>
          </c:extLst>
        </c:ser>
        <c:ser>
          <c:idx val="7"/>
          <c:order val="6"/>
          <c:tx>
            <c:strRef>
              <c:f>'Deepwater Complex'!$H$4</c:f>
              <c:strCache>
                <c:ptCount val="1"/>
                <c:pt idx="0">
                  <c:v>Total</c:v>
                </c:pt>
              </c:strCache>
            </c:strRef>
          </c:tx>
          <c:spPr>
            <a:ln>
              <a:solidFill>
                <a:schemeClr val="tx2"/>
              </a:solidFill>
            </a:ln>
          </c:spPr>
          <c:marker>
            <c:symbol val="star"/>
            <c:size val="7"/>
            <c:spPr>
              <a:ln>
                <a:solidFill>
                  <a:srgbClr val="FF0000"/>
                </a:solidFill>
              </a:ln>
            </c:spPr>
          </c:marker>
          <c:xVal>
            <c:numRef>
              <c:f>'Deepwater Complex'!$A$5:$A$36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Complex'!$H$5:$H$36</c:f>
              <c:numCache>
                <c:formatCode>#,##0</c:formatCode>
                <c:ptCount val="32"/>
                <c:pt idx="0">
                  <c:v>81569.70996919999</c:v>
                </c:pt>
                <c:pt idx="1">
                  <c:v>94775.773934262994</c:v>
                </c:pt>
                <c:pt idx="2">
                  <c:v>77531.944859411989</c:v>
                </c:pt>
                <c:pt idx="3">
                  <c:v>71416.110224499003</c:v>
                </c:pt>
                <c:pt idx="4">
                  <c:v>57509.838131550001</c:v>
                </c:pt>
                <c:pt idx="5">
                  <c:v>53857.991130079005</c:v>
                </c:pt>
                <c:pt idx="6">
                  <c:v>58230.308572300004</c:v>
                </c:pt>
                <c:pt idx="7">
                  <c:v>61334.927794460011</c:v>
                </c:pt>
                <c:pt idx="8">
                  <c:v>64161.648009725999</c:v>
                </c:pt>
                <c:pt idx="9">
                  <c:v>129329.24001067299</c:v>
                </c:pt>
                <c:pt idx="10">
                  <c:v>138815.54097432</c:v>
                </c:pt>
                <c:pt idx="11">
                  <c:v>141463.71050101001</c:v>
                </c:pt>
                <c:pt idx="12">
                  <c:v>109625.32203975</c:v>
                </c:pt>
                <c:pt idx="13">
                  <c:v>66105.258788549996</c:v>
                </c:pt>
                <c:pt idx="14">
                  <c:v>149937.59479129998</c:v>
                </c:pt>
                <c:pt idx="15">
                  <c:v>117233.4897757</c:v>
                </c:pt>
                <c:pt idx="16">
                  <c:v>100575.33441866199</c:v>
                </c:pt>
                <c:pt idx="17">
                  <c:v>61034.911609391995</c:v>
                </c:pt>
                <c:pt idx="18">
                  <c:v>78989.72301131401</c:v>
                </c:pt>
                <c:pt idx="19">
                  <c:v>123747.7684311433</c:v>
                </c:pt>
                <c:pt idx="20">
                  <c:v>48443.733963189996</c:v>
                </c:pt>
                <c:pt idx="21">
                  <c:v>57632.657056540003</c:v>
                </c:pt>
                <c:pt idx="22">
                  <c:v>67421.082100040207</c:v>
                </c:pt>
                <c:pt idx="23">
                  <c:v>66904.37536286001</c:v>
                </c:pt>
                <c:pt idx="24">
                  <c:v>42644.142972098001</c:v>
                </c:pt>
                <c:pt idx="25">
                  <c:v>59825.01481401499</c:v>
                </c:pt>
                <c:pt idx="26">
                  <c:v>19452.009474129998</c:v>
                </c:pt>
                <c:pt idx="27">
                  <c:v>42967.029194253999</c:v>
                </c:pt>
                <c:pt idx="28">
                  <c:v>63124.351152106807</c:v>
                </c:pt>
                <c:pt idx="29">
                  <c:v>89333.761795990009</c:v>
                </c:pt>
                <c:pt idx="30">
                  <c:v>61258.476797119001</c:v>
                </c:pt>
                <c:pt idx="31">
                  <c:v>61837.168196915009</c:v>
                </c:pt>
              </c:numCache>
            </c:numRef>
          </c:yVal>
          <c:smooth val="0"/>
          <c:extLst>
            <c:ext xmlns:c16="http://schemas.microsoft.com/office/drawing/2014/chart" uri="{C3380CC4-5D6E-409C-BE32-E72D297353CC}">
              <c16:uniqueId val="{00000007-7755-4662-9075-22FBF5FDF91B}"/>
            </c:ext>
          </c:extLst>
        </c:ser>
        <c:dLbls>
          <c:showLegendKey val="0"/>
          <c:showVal val="0"/>
          <c:showCatName val="0"/>
          <c:showSerName val="0"/>
          <c:showPercent val="0"/>
          <c:showBubbleSize val="0"/>
        </c:dLbls>
        <c:axId val="341787776"/>
        <c:axId val="341788352"/>
      </c:scatterChart>
      <c:valAx>
        <c:axId val="341787776"/>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1788352"/>
        <c:crosses val="autoZero"/>
        <c:crossBetween val="midCat"/>
      </c:valAx>
      <c:valAx>
        <c:axId val="3417883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178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Silk Snapper</a:t>
            </a:r>
          </a:p>
        </c:rich>
      </c:tx>
      <c:overlay val="0"/>
      <c:spPr>
        <a:noFill/>
      </c:spPr>
    </c:title>
    <c:autoTitleDeleted val="0"/>
    <c:plotArea>
      <c:layout/>
      <c:scatterChart>
        <c:scatterStyle val="lineMarker"/>
        <c:varyColors val="0"/>
        <c:ser>
          <c:idx val="4"/>
          <c:order val="0"/>
          <c:tx>
            <c:strRef>
              <c:f>'Deepwater Complex'!$AC$4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Complex'!$AC$5:$AC$36</c:f>
              <c:numCache>
                <c:formatCode>#,##0</c:formatCode>
                <c:ptCount val="32"/>
                <c:pt idx="0">
                  <c:v>11803.692951999999</c:v>
                </c:pt>
                <c:pt idx="1">
                  <c:v>25632.178285239999</c:v>
                </c:pt>
                <c:pt idx="2">
                  <c:v>13885.778759889996</c:v>
                </c:pt>
                <c:pt idx="3">
                  <c:v>4872.22957735</c:v>
                </c:pt>
                <c:pt idx="4">
                  <c:v>1943.861958</c:v>
                </c:pt>
                <c:pt idx="5">
                  <c:v>5623.2854164</c:v>
                </c:pt>
                <c:pt idx="6">
                  <c:v>2694.395982</c:v>
                </c:pt>
                <c:pt idx="7">
                  <c:v>6168.2500677500011</c:v>
                </c:pt>
                <c:pt idx="8">
                  <c:v>31469.671584089996</c:v>
                </c:pt>
                <c:pt idx="9">
                  <c:v>31191.043103329997</c:v>
                </c:pt>
                <c:pt idx="10">
                  <c:v>16312.943345130005</c:v>
                </c:pt>
                <c:pt idx="11">
                  <c:v>15012.907630690001</c:v>
                </c:pt>
                <c:pt idx="12">
                  <c:v>2917.6456111399998</c:v>
                </c:pt>
                <c:pt idx="13">
                  <c:v>2159.5536140100007</c:v>
                </c:pt>
                <c:pt idx="14">
                  <c:v>4886.7982623099997</c:v>
                </c:pt>
                <c:pt idx="15">
                  <c:v>2649.7742495000007</c:v>
                </c:pt>
                <c:pt idx="16">
                  <c:v>3195.7956732370003</c:v>
                </c:pt>
                <c:pt idx="17">
                  <c:v>5320.830178885999</c:v>
                </c:pt>
                <c:pt idx="18">
                  <c:v>3852.9068656400004</c:v>
                </c:pt>
                <c:pt idx="19">
                  <c:v>3771.219363199999</c:v>
                </c:pt>
                <c:pt idx="20">
                  <c:v>4031.8774848200005</c:v>
                </c:pt>
                <c:pt idx="21">
                  <c:v>4825.150121577999</c:v>
                </c:pt>
                <c:pt idx="22">
                  <c:v>10029.304742129998</c:v>
                </c:pt>
                <c:pt idx="23">
                  <c:v>7469.0305281300016</c:v>
                </c:pt>
                <c:pt idx="24">
                  <c:v>2257.138855524001</c:v>
                </c:pt>
                <c:pt idx="25">
                  <c:v>3084.1345505000008</c:v>
                </c:pt>
                <c:pt idx="26">
                  <c:v>4318.0971096000003</c:v>
                </c:pt>
                <c:pt idx="27">
                  <c:v>1646.0869414009999</c:v>
                </c:pt>
                <c:pt idx="28">
                  <c:v>1211.3616662350003</c:v>
                </c:pt>
                <c:pt idx="29">
                  <c:v>3086.77288421</c:v>
                </c:pt>
                <c:pt idx="30">
                  <c:v>1858.1382915999998</c:v>
                </c:pt>
                <c:pt idx="31">
                  <c:v>2108.3907548100001</c:v>
                </c:pt>
              </c:numCache>
            </c:numRef>
          </c:yVal>
          <c:smooth val="0"/>
          <c:extLst>
            <c:ext xmlns:c16="http://schemas.microsoft.com/office/drawing/2014/chart" uri="{C3380CC4-5D6E-409C-BE32-E72D297353CC}">
              <c16:uniqueId val="{00000001-9740-4EA3-92EE-20E905A754B8}"/>
            </c:ext>
          </c:extLst>
        </c:ser>
        <c:ser>
          <c:idx val="5"/>
          <c:order val="1"/>
          <c:tx>
            <c:strRef>
              <c:f>'Deepwater Complex'!$AL$4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Complex'!$AL$5:$AL$36</c:f>
              <c:numCache>
                <c:formatCode>#,##0</c:formatCode>
                <c:ptCount val="32"/>
                <c:pt idx="0">
                  <c:v>11803.692951999999</c:v>
                </c:pt>
                <c:pt idx="1">
                  <c:v>43105.087556140003</c:v>
                </c:pt>
                <c:pt idx="2">
                  <c:v>12769.010455579995</c:v>
                </c:pt>
                <c:pt idx="3">
                  <c:v>9941.3620046499982</c:v>
                </c:pt>
                <c:pt idx="4">
                  <c:v>1943.861958</c:v>
                </c:pt>
                <c:pt idx="5">
                  <c:v>8808.686696499999</c:v>
                </c:pt>
                <c:pt idx="6">
                  <c:v>2694.395982</c:v>
                </c:pt>
                <c:pt idx="7">
                  <c:v>5702.6568599300017</c:v>
                </c:pt>
                <c:pt idx="8">
                  <c:v>18543.085961169993</c:v>
                </c:pt>
                <c:pt idx="9">
                  <c:v>21008.530042579994</c:v>
                </c:pt>
                <c:pt idx="10">
                  <c:v>7176.4146139799977</c:v>
                </c:pt>
                <c:pt idx="11">
                  <c:v>5177.8053692640015</c:v>
                </c:pt>
                <c:pt idx="12">
                  <c:v>6188.872724400002</c:v>
                </c:pt>
                <c:pt idx="13">
                  <c:v>1648.2451327337005</c:v>
                </c:pt>
                <c:pt idx="14">
                  <c:v>6231.4366740960013</c:v>
                </c:pt>
                <c:pt idx="15">
                  <c:v>2109.9442913000003</c:v>
                </c:pt>
                <c:pt idx="16">
                  <c:v>4489.3794231040001</c:v>
                </c:pt>
                <c:pt idx="17">
                  <c:v>16868.289054000001</c:v>
                </c:pt>
                <c:pt idx="18">
                  <c:v>4168.9702618699994</c:v>
                </c:pt>
                <c:pt idx="19">
                  <c:v>3870.6170553999987</c:v>
                </c:pt>
                <c:pt idx="20">
                  <c:v>4522.0374185199998</c:v>
                </c:pt>
                <c:pt idx="21">
                  <c:v>5176.6268035789999</c:v>
                </c:pt>
                <c:pt idx="22">
                  <c:v>7838.2909645299997</c:v>
                </c:pt>
                <c:pt idx="23">
                  <c:v>6324.8250459400033</c:v>
                </c:pt>
                <c:pt idx="24">
                  <c:v>2246.5271980200009</c:v>
                </c:pt>
                <c:pt idx="25">
                  <c:v>5644.8962261999995</c:v>
                </c:pt>
                <c:pt idx="26">
                  <c:v>4318.0971096000003</c:v>
                </c:pt>
                <c:pt idx="27">
                  <c:v>1644.5307609460001</c:v>
                </c:pt>
                <c:pt idx="28">
                  <c:v>1248.2928526200003</c:v>
                </c:pt>
                <c:pt idx="29">
                  <c:v>2605.8917413999998</c:v>
                </c:pt>
                <c:pt idx="30">
                  <c:v>1858.1382915999998</c:v>
                </c:pt>
                <c:pt idx="31">
                  <c:v>2790.49383575</c:v>
                </c:pt>
              </c:numCache>
            </c:numRef>
          </c:yVal>
          <c:smooth val="0"/>
          <c:extLst>
            <c:ext xmlns:c16="http://schemas.microsoft.com/office/drawing/2014/chart" uri="{C3380CC4-5D6E-409C-BE32-E72D297353CC}">
              <c16:uniqueId val="{00000003-9740-4EA3-92EE-20E905A754B8}"/>
            </c:ext>
          </c:extLst>
        </c:ser>
        <c:ser>
          <c:idx val="0"/>
          <c:order val="2"/>
          <c:tx>
            <c:strRef>
              <c:f>'Deepwater Complex'!$T$4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Complex'!$T$5:$T$36</c:f>
              <c:numCache>
                <c:formatCode>#,##0</c:formatCode>
                <c:ptCount val="32"/>
                <c:pt idx="0">
                  <c:v>24961</c:v>
                </c:pt>
                <c:pt idx="1">
                  <c:v>19302</c:v>
                </c:pt>
                <c:pt idx="2">
                  <c:v>17395</c:v>
                </c:pt>
                <c:pt idx="3">
                  <c:v>14275</c:v>
                </c:pt>
                <c:pt idx="4">
                  <c:v>34883</c:v>
                </c:pt>
                <c:pt idx="5">
                  <c:v>5295</c:v>
                </c:pt>
                <c:pt idx="6">
                  <c:v>7854</c:v>
                </c:pt>
                <c:pt idx="7">
                  <c:v>13486</c:v>
                </c:pt>
                <c:pt idx="8">
                  <c:v>11937</c:v>
                </c:pt>
                <c:pt idx="9">
                  <c:v>40788</c:v>
                </c:pt>
                <c:pt idx="10">
                  <c:v>48509</c:v>
                </c:pt>
                <c:pt idx="11">
                  <c:v>65656</c:v>
                </c:pt>
                <c:pt idx="12">
                  <c:v>58571</c:v>
                </c:pt>
                <c:pt idx="13">
                  <c:v>16506</c:v>
                </c:pt>
                <c:pt idx="14">
                  <c:v>69787</c:v>
                </c:pt>
                <c:pt idx="15">
                  <c:v>40250</c:v>
                </c:pt>
                <c:pt idx="16">
                  <c:v>48094</c:v>
                </c:pt>
                <c:pt idx="17">
                  <c:v>20676</c:v>
                </c:pt>
                <c:pt idx="18">
                  <c:v>20163</c:v>
                </c:pt>
                <c:pt idx="19">
                  <c:v>26226</c:v>
                </c:pt>
                <c:pt idx="20">
                  <c:v>20302</c:v>
                </c:pt>
                <c:pt idx="21">
                  <c:v>11607</c:v>
                </c:pt>
                <c:pt idx="22">
                  <c:v>13985</c:v>
                </c:pt>
                <c:pt idx="23">
                  <c:v>9892</c:v>
                </c:pt>
                <c:pt idx="24">
                  <c:v>4454</c:v>
                </c:pt>
                <c:pt idx="25">
                  <c:v>22755</c:v>
                </c:pt>
                <c:pt idx="26">
                  <c:v>4375</c:v>
                </c:pt>
                <c:pt idx="27">
                  <c:v>10002</c:v>
                </c:pt>
                <c:pt idx="28">
                  <c:v>6407</c:v>
                </c:pt>
                <c:pt idx="29">
                  <c:v>11489</c:v>
                </c:pt>
                <c:pt idx="30">
                  <c:v>16630</c:v>
                </c:pt>
                <c:pt idx="31">
                  <c:v>11233</c:v>
                </c:pt>
              </c:numCache>
            </c:numRef>
          </c:yVal>
          <c:smooth val="0"/>
          <c:extLst>
            <c:ext xmlns:c16="http://schemas.microsoft.com/office/drawing/2014/chart" uri="{C3380CC4-5D6E-409C-BE32-E72D297353CC}">
              <c16:uniqueId val="{00000000-B15F-49D4-B915-4B3CA9F0B028}"/>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max val="70000"/>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Deepwater Landings</a:t>
            </a:r>
          </a:p>
        </c:rich>
      </c:tx>
      <c:overlay val="0"/>
    </c:title>
    <c:autoTitleDeleted val="0"/>
    <c:plotArea>
      <c:layout/>
      <c:scatterChart>
        <c:scatterStyle val="lineMarker"/>
        <c:varyColors val="0"/>
        <c:ser>
          <c:idx val="0"/>
          <c:order val="0"/>
          <c:tx>
            <c:strRef>
              <c:f>'Deepwater Complex'!$K$3</c:f>
              <c:strCache>
                <c:ptCount val="1"/>
                <c:pt idx="0">
                  <c:v>Silk Snapper</c:v>
                </c:pt>
              </c:strCache>
            </c:strRef>
          </c:tx>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Complex'!$K$5:$K$36</c:f>
              <c:numCache>
                <c:formatCode>#,##0</c:formatCode>
                <c:ptCount val="32"/>
                <c:pt idx="0">
                  <c:v>36764.692951999998</c:v>
                </c:pt>
                <c:pt idx="1">
                  <c:v>62407.087556140003</c:v>
                </c:pt>
                <c:pt idx="2">
                  <c:v>30164.010455579995</c:v>
                </c:pt>
                <c:pt idx="3">
                  <c:v>24216.36200465</c:v>
                </c:pt>
                <c:pt idx="4">
                  <c:v>36826.861958000001</c:v>
                </c:pt>
                <c:pt idx="5">
                  <c:v>14103.686696499999</c:v>
                </c:pt>
                <c:pt idx="6">
                  <c:v>10548.395982</c:v>
                </c:pt>
                <c:pt idx="7">
                  <c:v>19188.656859930001</c:v>
                </c:pt>
                <c:pt idx="8">
                  <c:v>30480.085961169993</c:v>
                </c:pt>
                <c:pt idx="9">
                  <c:v>61796.530042579994</c:v>
                </c:pt>
                <c:pt idx="10">
                  <c:v>55685.41461398</c:v>
                </c:pt>
                <c:pt idx="11">
                  <c:v>70833.805369263995</c:v>
                </c:pt>
                <c:pt idx="12">
                  <c:v>64759.872724400004</c:v>
                </c:pt>
                <c:pt idx="13">
                  <c:v>18154.2451327337</c:v>
                </c:pt>
                <c:pt idx="14">
                  <c:v>76018.436674095996</c:v>
                </c:pt>
                <c:pt idx="15">
                  <c:v>42359.944291300002</c:v>
                </c:pt>
                <c:pt idx="16">
                  <c:v>52583.379423104001</c:v>
                </c:pt>
                <c:pt idx="17">
                  <c:v>37544.289054000001</c:v>
                </c:pt>
                <c:pt idx="18">
                  <c:v>24331.970261869999</c:v>
                </c:pt>
                <c:pt idx="19">
                  <c:v>30096.617055399998</c:v>
                </c:pt>
                <c:pt idx="20">
                  <c:v>24824.037418519998</c:v>
                </c:pt>
                <c:pt idx="21">
                  <c:v>16783.626803578998</c:v>
                </c:pt>
                <c:pt idx="22">
                  <c:v>21823.290964529999</c:v>
                </c:pt>
                <c:pt idx="23">
                  <c:v>16216.825045940004</c:v>
                </c:pt>
                <c:pt idx="24">
                  <c:v>6700.5271980200014</c:v>
                </c:pt>
                <c:pt idx="25">
                  <c:v>28399.896226199999</c:v>
                </c:pt>
                <c:pt idx="26">
                  <c:v>8693.0971095999994</c:v>
                </c:pt>
                <c:pt idx="27">
                  <c:v>11646.530760946</c:v>
                </c:pt>
                <c:pt idx="28">
                  <c:v>7655.2928526200003</c:v>
                </c:pt>
                <c:pt idx="29">
                  <c:v>14094.891741399999</c:v>
                </c:pt>
                <c:pt idx="30">
                  <c:v>18488.1382916</c:v>
                </c:pt>
                <c:pt idx="31">
                  <c:v>14023.49383575</c:v>
                </c:pt>
              </c:numCache>
            </c:numRef>
          </c:yVal>
          <c:smooth val="0"/>
          <c:extLst>
            <c:ext xmlns:c16="http://schemas.microsoft.com/office/drawing/2014/chart" uri="{C3380CC4-5D6E-409C-BE32-E72D297353CC}">
              <c16:uniqueId val="{00000000-B83A-4CDB-845B-FF94A5687856}"/>
            </c:ext>
          </c:extLst>
        </c:ser>
        <c:ser>
          <c:idx val="1"/>
          <c:order val="1"/>
          <c:tx>
            <c:strRef>
              <c:f>'Deepwater Complex'!$L$3</c:f>
              <c:strCache>
                <c:ptCount val="1"/>
                <c:pt idx="0">
                  <c:v>Yellowedge Grouper</c:v>
                </c:pt>
              </c:strCache>
            </c:strRef>
          </c:tx>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Complex'!$L$5:$L$36</c:f>
              <c:numCache>
                <c:formatCode>#,##0</c:formatCode>
                <c:ptCount val="32"/>
                <c:pt idx="0">
                  <c:v>35314.695500000002</c:v>
                </c:pt>
                <c:pt idx="1">
                  <c:v>28643.654450000002</c:v>
                </c:pt>
                <c:pt idx="2">
                  <c:v>40941.063478199998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37891.096014800001</c:v>
                </c:pt>
                <c:pt idx="12">
                  <c:v>33450.454932000001</c:v>
                </c:pt>
                <c:pt idx="13">
                  <c:v>30774</c:v>
                </c:pt>
                <c:pt idx="14">
                  <c:v>46696.116684120003</c:v>
                </c:pt>
                <c:pt idx="15">
                  <c:v>45561.268068862999</c:v>
                </c:pt>
                <c:pt idx="16">
                  <c:v>29694.086768000001</c:v>
                </c:pt>
                <c:pt idx="17">
                  <c:v>20013.283451191</c:v>
                </c:pt>
                <c:pt idx="18">
                  <c:v>37465.001446000002</c:v>
                </c:pt>
                <c:pt idx="19">
                  <c:v>102505.84473949998</c:v>
                </c:pt>
                <c:pt idx="20">
                  <c:v>13748.439504</c:v>
                </c:pt>
                <c:pt idx="21">
                  <c:v>20596</c:v>
                </c:pt>
                <c:pt idx="22">
                  <c:v>22692.7089973</c:v>
                </c:pt>
                <c:pt idx="23">
                  <c:v>28015.531944580001</c:v>
                </c:pt>
                <c:pt idx="24">
                  <c:v>30829.372140660002</c:v>
                </c:pt>
                <c:pt idx="25">
                  <c:v>2269.8236975999998</c:v>
                </c:pt>
                <c:pt idx="26">
                  <c:v>4127.9118488000004</c:v>
                </c:pt>
                <c:pt idx="27">
                  <c:v>21665.74691781</c:v>
                </c:pt>
                <c:pt idx="28">
                  <c:v>41808.791517897997</c:v>
                </c:pt>
                <c:pt idx="29">
                  <c:v>61482.393155999998</c:v>
                </c:pt>
                <c:pt idx="30">
                  <c:v>26193.90588292</c:v>
                </c:pt>
                <c:pt idx="31">
                  <c:v>35939.779148699999</c:v>
                </c:pt>
              </c:numCache>
            </c:numRef>
          </c:yVal>
          <c:smooth val="0"/>
          <c:extLst>
            <c:ext xmlns:c16="http://schemas.microsoft.com/office/drawing/2014/chart" uri="{C3380CC4-5D6E-409C-BE32-E72D297353CC}">
              <c16:uniqueId val="{00000001-B83A-4CDB-845B-FF94A5687856}"/>
            </c:ext>
          </c:extLst>
        </c:ser>
        <c:ser>
          <c:idx val="2"/>
          <c:order val="2"/>
          <c:tx>
            <c:strRef>
              <c:f>'Deepwater Complex'!$M$3</c:f>
              <c:strCache>
                <c:ptCount val="1"/>
                <c:pt idx="0">
                  <c:v>Misty Grouper</c:v>
                </c:pt>
              </c:strCache>
            </c:strRef>
          </c:tx>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Complex'!$M$5:$M$36</c:f>
              <c:numCache>
                <c:formatCode>#,##0</c:formatCode>
                <c:ptCount val="32"/>
                <c:pt idx="0">
                  <c:v>8.8184000000000005</c:v>
                </c:pt>
                <c:pt idx="1">
                  <c:v>55039.353956999999</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1960</c:v>
                </c:pt>
                <c:pt idx="18">
                  <c:v>2863</c:v>
                </c:pt>
                <c:pt idx="19">
                  <c:v>651</c:v>
                </c:pt>
                <c:pt idx="20">
                  <c:v>491</c:v>
                </c:pt>
                <c:pt idx="21">
                  <c:v>4028.8342272</c:v>
                </c:pt>
                <c:pt idx="22">
                  <c:v>1649</c:v>
                </c:pt>
                <c:pt idx="23">
                  <c:v>2349</c:v>
                </c:pt>
                <c:pt idx="24">
                  <c:v>589</c:v>
                </c:pt>
                <c:pt idx="25">
                  <c:v>211</c:v>
                </c:pt>
                <c:pt idx="26">
                  <c:v>57</c:v>
                </c:pt>
                <c:pt idx="27">
                  <c:v>71</c:v>
                </c:pt>
                <c:pt idx="28">
                  <c:v>169.85857620000002</c:v>
                </c:pt>
                <c:pt idx="29">
                  <c:v>23.410647399999998</c:v>
                </c:pt>
                <c:pt idx="30">
                  <c:v>44.365732600000001</c:v>
                </c:pt>
                <c:pt idx="31">
                  <c:v>664.9895022500001</c:v>
                </c:pt>
              </c:numCache>
            </c:numRef>
          </c:yVal>
          <c:smooth val="0"/>
          <c:extLst>
            <c:ext xmlns:c16="http://schemas.microsoft.com/office/drawing/2014/chart" uri="{C3380CC4-5D6E-409C-BE32-E72D297353CC}">
              <c16:uniqueId val="{00000002-B83A-4CDB-845B-FF94A5687856}"/>
            </c:ext>
          </c:extLst>
        </c:ser>
        <c:ser>
          <c:idx val="3"/>
          <c:order val="3"/>
          <c:tx>
            <c:strRef>
              <c:f>'Deepwater Complex'!$N$3</c:f>
              <c:strCache>
                <c:ptCount val="1"/>
                <c:pt idx="0">
                  <c:v>Queen Snapper</c:v>
                </c:pt>
              </c:strCache>
            </c:strRef>
          </c:tx>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Complex'!$N$5:$N$36</c:f>
              <c:numCache>
                <c:formatCode>#,##0</c:formatCode>
                <c:ptCount val="32"/>
                <c:pt idx="0">
                  <c:v>0</c:v>
                </c:pt>
                <c:pt idx="1">
                  <c:v>0</c:v>
                </c:pt>
                <c:pt idx="2">
                  <c:v>0</c:v>
                </c:pt>
                <c:pt idx="3">
                  <c:v>8871.7243796999992</c:v>
                </c:pt>
                <c:pt idx="4">
                  <c:v>32</c:v>
                </c:pt>
                <c:pt idx="5">
                  <c:v>140</c:v>
                </c:pt>
                <c:pt idx="6">
                  <c:v>0.99207000000000001</c:v>
                </c:pt>
                <c:pt idx="7">
                  <c:v>2973.4991279999999</c:v>
                </c:pt>
                <c:pt idx="8">
                  <c:v>317</c:v>
                </c:pt>
                <c:pt idx="9">
                  <c:v>18489</c:v>
                </c:pt>
                <c:pt idx="10">
                  <c:v>24491.833791900001</c:v>
                </c:pt>
                <c:pt idx="11">
                  <c:v>12979</c:v>
                </c:pt>
                <c:pt idx="12">
                  <c:v>6396</c:v>
                </c:pt>
                <c:pt idx="13">
                  <c:v>9187.1468105099993</c:v>
                </c:pt>
                <c:pt idx="14">
                  <c:v>18913</c:v>
                </c:pt>
                <c:pt idx="15">
                  <c:v>10350.006557963199</c:v>
                </c:pt>
                <c:pt idx="16">
                  <c:v>7865</c:v>
                </c:pt>
                <c:pt idx="17">
                  <c:v>3989</c:v>
                </c:pt>
                <c:pt idx="18">
                  <c:v>3608</c:v>
                </c:pt>
                <c:pt idx="19">
                  <c:v>9447.6342586999999</c:v>
                </c:pt>
                <c:pt idx="20">
                  <c:v>3178</c:v>
                </c:pt>
                <c:pt idx="21">
                  <c:v>7303</c:v>
                </c:pt>
                <c:pt idx="22">
                  <c:v>4760</c:v>
                </c:pt>
                <c:pt idx="23">
                  <c:v>1898</c:v>
                </c:pt>
                <c:pt idx="24">
                  <c:v>5810.0597587350003</c:v>
                </c:pt>
                <c:pt idx="25">
                  <c:v>5644</c:v>
                </c:pt>
                <c:pt idx="26">
                  <c:v>482</c:v>
                </c:pt>
                <c:pt idx="27">
                  <c:v>1949.8822322000001</c:v>
                </c:pt>
                <c:pt idx="28">
                  <c:v>3297.2697944000001</c:v>
                </c:pt>
                <c:pt idx="29">
                  <c:v>4232.7359097999997</c:v>
                </c:pt>
                <c:pt idx="30">
                  <c:v>10058.3308514</c:v>
                </c:pt>
                <c:pt idx="31">
                  <c:v>4538.8895833999995</c:v>
                </c:pt>
              </c:numCache>
            </c:numRef>
          </c:yVal>
          <c:smooth val="0"/>
          <c:extLst>
            <c:ext xmlns:c16="http://schemas.microsoft.com/office/drawing/2014/chart" uri="{C3380CC4-5D6E-409C-BE32-E72D297353CC}">
              <c16:uniqueId val="{00000003-B83A-4CDB-845B-FF94A5687856}"/>
            </c:ext>
          </c:extLst>
        </c:ser>
        <c:ser>
          <c:idx val="4"/>
          <c:order val="4"/>
          <c:tx>
            <c:strRef>
              <c:f>'Deepwater Complex'!$O$3</c:f>
              <c:strCache>
                <c:ptCount val="1"/>
                <c:pt idx="0">
                  <c:v>Sand Tilefish</c:v>
                </c:pt>
              </c:strCache>
            </c:strRef>
          </c:tx>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Complex'!$O$5:$O$36</c:f>
              <c:numCache>
                <c:formatCode>#,##0</c:formatCode>
                <c:ptCount val="32"/>
                <c:pt idx="0">
                  <c:v>5940.9856295999962</c:v>
                </c:pt>
                <c:pt idx="1">
                  <c:v>7185.73859292</c:v>
                </c:pt>
                <c:pt idx="2">
                  <c:v>2815.0203766099999</c:v>
                </c:pt>
                <c:pt idx="3">
                  <c:v>3560.0043559999995</c:v>
                </c:pt>
                <c:pt idx="4">
                  <c:v>2715.5638226100004</c:v>
                </c:pt>
                <c:pt idx="5">
                  <c:v>6245.2056275400018</c:v>
                </c:pt>
                <c:pt idx="6">
                  <c:v>3018.9008568299996</c:v>
                </c:pt>
                <c:pt idx="7">
                  <c:v>6044.4684430000016</c:v>
                </c:pt>
                <c:pt idx="8">
                  <c:v>4714.831292247999</c:v>
                </c:pt>
                <c:pt idx="9">
                  <c:v>18258.589671334001</c:v>
                </c:pt>
                <c:pt idx="10">
                  <c:v>5376.3406238100006</c:v>
                </c:pt>
                <c:pt idx="11">
                  <c:v>7223.5867951000037</c:v>
                </c:pt>
                <c:pt idx="12">
                  <c:v>14231.021018254003</c:v>
                </c:pt>
                <c:pt idx="13">
                  <c:v>4498.8083541200003</c:v>
                </c:pt>
                <c:pt idx="14">
                  <c:v>12621.930385499998</c:v>
                </c:pt>
                <c:pt idx="15">
                  <c:v>12212.735201092999</c:v>
                </c:pt>
                <c:pt idx="16">
                  <c:v>9631.4954430459984</c:v>
                </c:pt>
                <c:pt idx="17">
                  <c:v>16019.679306772799</c:v>
                </c:pt>
                <c:pt idx="18">
                  <c:v>14077.532333695999</c:v>
                </c:pt>
                <c:pt idx="19">
                  <c:v>8626.7345168371994</c:v>
                </c:pt>
                <c:pt idx="20">
                  <c:v>4698.1649261599996</c:v>
                </c:pt>
                <c:pt idx="21">
                  <c:v>3409.1398969800002</c:v>
                </c:pt>
                <c:pt idx="22">
                  <c:v>19391.819420559015</c:v>
                </c:pt>
                <c:pt idx="23">
                  <c:v>35816.860461719974</c:v>
                </c:pt>
                <c:pt idx="24">
                  <c:v>2082.5001520210003</c:v>
                </c:pt>
                <c:pt idx="25">
                  <c:v>6145.719333062998</c:v>
                </c:pt>
                <c:pt idx="26">
                  <c:v>5772.4292211999982</c:v>
                </c:pt>
                <c:pt idx="27">
                  <c:v>13947.687583550003</c:v>
                </c:pt>
                <c:pt idx="28">
                  <c:v>14564.870020279397</c:v>
                </c:pt>
                <c:pt idx="29">
                  <c:v>12595.988831369999</c:v>
                </c:pt>
                <c:pt idx="30">
                  <c:v>5579.7116833216996</c:v>
                </c:pt>
                <c:pt idx="31">
                  <c:v>6070.8319395250001</c:v>
                </c:pt>
              </c:numCache>
            </c:numRef>
          </c:yVal>
          <c:smooth val="0"/>
          <c:extLst>
            <c:ext xmlns:c16="http://schemas.microsoft.com/office/drawing/2014/chart" uri="{C3380CC4-5D6E-409C-BE32-E72D297353CC}">
              <c16:uniqueId val="{00000004-B83A-4CDB-845B-FF94A5687856}"/>
            </c:ext>
          </c:extLst>
        </c:ser>
        <c:ser>
          <c:idx val="6"/>
          <c:order val="5"/>
          <c:tx>
            <c:strRef>
              <c:f>'Deepwater Complex'!$P$3</c:f>
              <c:strCache>
                <c:ptCount val="1"/>
                <c:pt idx="0">
                  <c:v>Blackfin Snapper</c:v>
                </c:pt>
              </c:strCache>
            </c:strRef>
          </c:tx>
          <c:spPr>
            <a:ln>
              <a:solidFill>
                <a:schemeClr val="accent6"/>
              </a:solidFill>
            </a:ln>
          </c:spPr>
          <c:marker>
            <c:symbol val="circle"/>
            <c:size val="6"/>
            <c:spPr>
              <a:solidFill>
                <a:schemeClr val="accent6"/>
              </a:solidFill>
              <a:ln>
                <a:solidFill>
                  <a:schemeClr val="accent6"/>
                </a:solidFill>
              </a:ln>
            </c:spPr>
          </c:marker>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Complex'!$P$5:$P$36</c:f>
              <c:numCache>
                <c:formatCode>#,##0</c:formatCode>
                <c:ptCount val="32"/>
                <c:pt idx="0">
                  <c:v>3540.5174876000005</c:v>
                </c:pt>
                <c:pt idx="1">
                  <c:v>3236.0853302</c:v>
                </c:pt>
                <c:pt idx="2">
                  <c:v>1418.3498132</c:v>
                </c:pt>
                <c:pt idx="3">
                  <c:v>1268.9733940000003</c:v>
                </c:pt>
                <c:pt idx="4">
                  <c:v>887.89376599999991</c:v>
                </c:pt>
                <c:pt idx="5">
                  <c:v>4767.0845979999995</c:v>
                </c:pt>
                <c:pt idx="6">
                  <c:v>501.43626999999998</c:v>
                </c:pt>
                <c:pt idx="7">
                  <c:v>576.3125500000001</c:v>
                </c:pt>
                <c:pt idx="8">
                  <c:v>625.29369399999996</c:v>
                </c:pt>
                <c:pt idx="9">
                  <c:v>1228.700286</c:v>
                </c:pt>
                <c:pt idx="10">
                  <c:v>3127.986394</c:v>
                </c:pt>
                <c:pt idx="11">
                  <c:v>2901.1960300000001</c:v>
                </c:pt>
                <c:pt idx="12">
                  <c:v>688.46239999999989</c:v>
                </c:pt>
                <c:pt idx="13">
                  <c:v>1323.279860803</c:v>
                </c:pt>
                <c:pt idx="14">
                  <c:v>8068.7946306860003</c:v>
                </c:pt>
                <c:pt idx="15">
                  <c:v>3665.1117219999996</c:v>
                </c:pt>
                <c:pt idx="16">
                  <c:v>1795.3471400200001</c:v>
                </c:pt>
                <c:pt idx="17">
                  <c:v>1986.6361900000002</c:v>
                </c:pt>
                <c:pt idx="18">
                  <c:v>2602.5830568599999</c:v>
                </c:pt>
                <c:pt idx="19">
                  <c:v>1303.0231701600001</c:v>
                </c:pt>
                <c:pt idx="20">
                  <c:v>2674.5134329000002</c:v>
                </c:pt>
                <c:pt idx="21">
                  <c:v>11773.695949230001</c:v>
                </c:pt>
                <c:pt idx="22">
                  <c:v>442.90565734200004</c:v>
                </c:pt>
                <c:pt idx="23">
                  <c:v>691.60086760000002</c:v>
                </c:pt>
                <c:pt idx="24">
                  <c:v>753.89158016700003</c:v>
                </c:pt>
                <c:pt idx="25">
                  <c:v>34509.458215400002</c:v>
                </c:pt>
                <c:pt idx="26">
                  <c:v>2343.4907573599999</c:v>
                </c:pt>
                <c:pt idx="27">
                  <c:v>686.85853611100003</c:v>
                </c:pt>
                <c:pt idx="28">
                  <c:v>4822.2323217920002</c:v>
                </c:pt>
                <c:pt idx="29">
                  <c:v>4731.9019693999999</c:v>
                </c:pt>
                <c:pt idx="30">
                  <c:v>3488.6036792</c:v>
                </c:pt>
                <c:pt idx="31">
                  <c:v>2960.9743073999998</c:v>
                </c:pt>
              </c:numCache>
            </c:numRef>
          </c:yVal>
          <c:smooth val="0"/>
          <c:extLst>
            <c:ext xmlns:c16="http://schemas.microsoft.com/office/drawing/2014/chart" uri="{C3380CC4-5D6E-409C-BE32-E72D297353CC}">
              <c16:uniqueId val="{00000005-B83A-4CDB-845B-FF94A5687856}"/>
            </c:ext>
          </c:extLst>
        </c:ser>
        <c:ser>
          <c:idx val="7"/>
          <c:order val="6"/>
          <c:tx>
            <c:strRef>
              <c:f>'Deepwater Complex'!$Q$4</c:f>
              <c:strCache>
                <c:ptCount val="1"/>
                <c:pt idx="0">
                  <c:v>Total</c:v>
                </c:pt>
              </c:strCache>
            </c:strRef>
          </c:tx>
          <c:spPr>
            <a:ln>
              <a:solidFill>
                <a:schemeClr val="tx2"/>
              </a:solidFill>
            </a:ln>
          </c:spPr>
          <c:marker>
            <c:symbol val="star"/>
            <c:size val="7"/>
            <c:spPr>
              <a:ln>
                <a:solidFill>
                  <a:srgbClr val="FF0000"/>
                </a:solidFill>
              </a:ln>
            </c:spPr>
          </c:marker>
          <c:xVal>
            <c:numRef>
              <c:f>'Deepwater Complex'!$J$5:$J$36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Complex'!$Q$5:$Q$36</c:f>
              <c:numCache>
                <c:formatCode>#,##0</c:formatCode>
                <c:ptCount val="32"/>
                <c:pt idx="0">
                  <c:v>81569.70996919999</c:v>
                </c:pt>
                <c:pt idx="1">
                  <c:v>156511.91988626003</c:v>
                </c:pt>
                <c:pt idx="2">
                  <c:v>75338.444123589987</c:v>
                </c:pt>
                <c:pt idx="3">
                  <c:v>56837.360173949994</c:v>
                </c:pt>
                <c:pt idx="4">
                  <c:v>57762.705448610002</c:v>
                </c:pt>
                <c:pt idx="5">
                  <c:v>58824.415800040006</c:v>
                </c:pt>
                <c:pt idx="6">
                  <c:v>58690.392118830001</c:v>
                </c:pt>
                <c:pt idx="7">
                  <c:v>63117.704968930018</c:v>
                </c:pt>
                <c:pt idx="8">
                  <c:v>52978.243517417992</c:v>
                </c:pt>
                <c:pt idx="9">
                  <c:v>126300.777547914</c:v>
                </c:pt>
                <c:pt idx="10">
                  <c:v>133527.56823969001</c:v>
                </c:pt>
                <c:pt idx="11">
                  <c:v>134057.684209164</c:v>
                </c:pt>
                <c:pt idx="12">
                  <c:v>120029.83581865401</c:v>
                </c:pt>
                <c:pt idx="13">
                  <c:v>66297.480158166712</c:v>
                </c:pt>
                <c:pt idx="14">
                  <c:v>164243.278374402</c:v>
                </c:pt>
                <c:pt idx="15">
                  <c:v>116669.0658412192</c:v>
                </c:pt>
                <c:pt idx="16">
                  <c:v>105192.30877417001</c:v>
                </c:pt>
                <c:pt idx="17">
                  <c:v>81512.888001963802</c:v>
                </c:pt>
                <c:pt idx="18">
                  <c:v>84948.087098426011</c:v>
                </c:pt>
                <c:pt idx="19">
                  <c:v>152630.8537405972</c:v>
                </c:pt>
                <c:pt idx="20">
                  <c:v>49614.155281579995</c:v>
                </c:pt>
                <c:pt idx="21">
                  <c:v>63894.296876988999</c:v>
                </c:pt>
                <c:pt idx="22">
                  <c:v>70759.725039731013</c:v>
                </c:pt>
                <c:pt idx="23">
                  <c:v>84987.818319839978</c:v>
                </c:pt>
                <c:pt idx="24">
                  <c:v>46765.350829602998</c:v>
                </c:pt>
                <c:pt idx="25">
                  <c:v>77179.897472262994</c:v>
                </c:pt>
                <c:pt idx="26">
                  <c:v>21475.928936959997</c:v>
                </c:pt>
                <c:pt idx="27">
                  <c:v>49967.706030617002</c:v>
                </c:pt>
                <c:pt idx="28">
                  <c:v>72318.315083189402</c:v>
                </c:pt>
                <c:pt idx="29">
                  <c:v>97161.322255370003</c:v>
                </c:pt>
                <c:pt idx="30">
                  <c:v>63853.056121041707</c:v>
                </c:pt>
                <c:pt idx="31">
                  <c:v>64198.958317024997</c:v>
                </c:pt>
              </c:numCache>
            </c:numRef>
          </c:yVal>
          <c:smooth val="0"/>
          <c:extLst>
            <c:ext xmlns:c16="http://schemas.microsoft.com/office/drawing/2014/chart" uri="{C3380CC4-5D6E-409C-BE32-E72D297353CC}">
              <c16:uniqueId val="{00000006-B83A-4CDB-845B-FF94A5687856}"/>
            </c:ext>
          </c:extLst>
        </c:ser>
        <c:dLbls>
          <c:showLegendKey val="0"/>
          <c:showVal val="0"/>
          <c:showCatName val="0"/>
          <c:showSerName val="0"/>
          <c:showPercent val="0"/>
          <c:showBubbleSize val="0"/>
        </c:dLbls>
        <c:axId val="341787776"/>
        <c:axId val="341788352"/>
      </c:scatterChart>
      <c:valAx>
        <c:axId val="341787776"/>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1788352"/>
        <c:crosses val="autoZero"/>
        <c:crossBetween val="midCat"/>
      </c:valAx>
      <c:valAx>
        <c:axId val="3417883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178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Yellowedge Grouper</a:t>
            </a:r>
          </a:p>
        </c:rich>
      </c:tx>
      <c:overlay val="0"/>
      <c:spPr>
        <a:noFill/>
      </c:spPr>
    </c:title>
    <c:autoTitleDeleted val="0"/>
    <c:plotArea>
      <c:layout/>
      <c:scatterChart>
        <c:scatterStyle val="lineMarker"/>
        <c:varyColors val="0"/>
        <c:ser>
          <c:idx val="4"/>
          <c:order val="0"/>
          <c:tx>
            <c:strRef>
              <c:f>'Deepwater Complex'!$AD$4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Complex'!$AD$5:$AD$36</c:f>
              <c:numCache>
                <c:formatCode>#,##0</c:formatCode>
                <c:ptCount val="32"/>
                <c:pt idx="0">
                  <c:v>93.695499999999996</c:v>
                </c:pt>
                <c:pt idx="1">
                  <c:v>960.65445</c:v>
                </c:pt>
                <c:pt idx="2">
                  <c:v>23632.566264199999</c:v>
                </c:pt>
                <c:pt idx="3">
                  <c:v>95.296039599999986</c:v>
                </c:pt>
                <c:pt idx="4">
                  <c:v>82.385901999999987</c:v>
                </c:pt>
                <c:pt idx="5">
                  <c:v>92.438878000000003</c:v>
                </c:pt>
                <c:pt idx="6">
                  <c:v>41.666940000000004</c:v>
                </c:pt>
                <c:pt idx="7">
                  <c:v>114.74942999999999</c:v>
                </c:pt>
                <c:pt idx="8">
                  <c:v>260.03257000000002</c:v>
                </c:pt>
                <c:pt idx="9">
                  <c:v>249.957548</c:v>
                </c:pt>
                <c:pt idx="10">
                  <c:v>514.00248999999997</c:v>
                </c:pt>
                <c:pt idx="11">
                  <c:v>919.72800790000008</c:v>
                </c:pt>
                <c:pt idx="12">
                  <c:v>254.45493199999999</c:v>
                </c:pt>
                <c:pt idx="13">
                  <c:v>0</c:v>
                </c:pt>
                <c:pt idx="14">
                  <c:v>459.09793121000007</c:v>
                </c:pt>
                <c:pt idx="15">
                  <c:v>15041.613706169997</c:v>
                </c:pt>
                <c:pt idx="16">
                  <c:v>53.086767999999999</c:v>
                </c:pt>
                <c:pt idx="17">
                  <c:v>249.34303102999999</c:v>
                </c:pt>
                <c:pt idx="18">
                  <c:v>86.001446000000016</c:v>
                </c:pt>
                <c:pt idx="19">
                  <c:v>66289.313371649987</c:v>
                </c:pt>
                <c:pt idx="20">
                  <c:v>53.439503999999999</c:v>
                </c:pt>
                <c:pt idx="21">
                  <c:v>0</c:v>
                </c:pt>
                <c:pt idx="22">
                  <c:v>554.53083781999999</c:v>
                </c:pt>
                <c:pt idx="23">
                  <c:v>538.19063304999997</c:v>
                </c:pt>
                <c:pt idx="24">
                  <c:v>2159.8313406399998</c:v>
                </c:pt>
                <c:pt idx="25">
                  <c:v>9.8236975999999991</c:v>
                </c:pt>
                <c:pt idx="26">
                  <c:v>4.9118487999999996</c:v>
                </c:pt>
                <c:pt idx="27">
                  <c:v>1953.2084817799998</c:v>
                </c:pt>
                <c:pt idx="28">
                  <c:v>3522.4831282399996</c:v>
                </c:pt>
                <c:pt idx="29">
                  <c:v>2281.3979382400003</c:v>
                </c:pt>
                <c:pt idx="30">
                  <c:v>2256.9836703700003</c:v>
                </c:pt>
                <c:pt idx="31">
                  <c:v>6928.1790770999996</c:v>
                </c:pt>
              </c:numCache>
            </c:numRef>
          </c:yVal>
          <c:smooth val="0"/>
          <c:extLst>
            <c:ext xmlns:c16="http://schemas.microsoft.com/office/drawing/2014/chart" uri="{C3380CC4-5D6E-409C-BE32-E72D297353CC}">
              <c16:uniqueId val="{00000004-1450-4BFE-97DC-3D97AA6B2DB0}"/>
            </c:ext>
          </c:extLst>
        </c:ser>
        <c:ser>
          <c:idx val="5"/>
          <c:order val="1"/>
          <c:tx>
            <c:strRef>
              <c:f>'Deepwater Complex'!$AM$4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Complex'!$AM$5:$AM$36</c:f>
              <c:numCache>
                <c:formatCode>#,##0</c:formatCode>
                <c:ptCount val="32"/>
                <c:pt idx="0">
                  <c:v>93.695499999999996</c:v>
                </c:pt>
                <c:pt idx="1">
                  <c:v>960.65445</c:v>
                </c:pt>
                <c:pt idx="2">
                  <c:v>22379.063478199998</c:v>
                </c:pt>
                <c:pt idx="3">
                  <c:v>95.296039599999986</c:v>
                </c:pt>
                <c:pt idx="4">
                  <c:v>82.385901999999987</c:v>
                </c:pt>
                <c:pt idx="5">
                  <c:v>92.438878000000003</c:v>
                </c:pt>
                <c:pt idx="6">
                  <c:v>41.666940000000004</c:v>
                </c:pt>
                <c:pt idx="7">
                  <c:v>114.74942999999999</c:v>
                </c:pt>
                <c:pt idx="8">
                  <c:v>260.03257000000002</c:v>
                </c:pt>
                <c:pt idx="9">
                  <c:v>249.957548</c:v>
                </c:pt>
                <c:pt idx="10">
                  <c:v>514.00248999999997</c:v>
                </c:pt>
                <c:pt idx="11">
                  <c:v>1441.0960148000001</c:v>
                </c:pt>
                <c:pt idx="12">
                  <c:v>254.45493199999999</c:v>
                </c:pt>
                <c:pt idx="13">
                  <c:v>0</c:v>
                </c:pt>
                <c:pt idx="14">
                  <c:v>991.11668411999972</c:v>
                </c:pt>
                <c:pt idx="15">
                  <c:v>8449.2680688629989</c:v>
                </c:pt>
                <c:pt idx="16">
                  <c:v>53.086767999999999</c:v>
                </c:pt>
                <c:pt idx="17">
                  <c:v>172.28345119099998</c:v>
                </c:pt>
                <c:pt idx="18">
                  <c:v>86.001446000000016</c:v>
                </c:pt>
                <c:pt idx="19">
                  <c:v>93112.844739499982</c:v>
                </c:pt>
                <c:pt idx="20">
                  <c:v>53.439503999999999</c:v>
                </c:pt>
                <c:pt idx="21">
                  <c:v>0</c:v>
                </c:pt>
                <c:pt idx="22">
                  <c:v>621.70899729999996</c:v>
                </c:pt>
                <c:pt idx="23">
                  <c:v>506.53194458000002</c:v>
                </c:pt>
                <c:pt idx="24">
                  <c:v>6393.3721406600007</c:v>
                </c:pt>
                <c:pt idx="25">
                  <c:v>9.8236975999999991</c:v>
                </c:pt>
                <c:pt idx="26">
                  <c:v>4.9118487999999996</c:v>
                </c:pt>
                <c:pt idx="27">
                  <c:v>1900.7469178099998</c:v>
                </c:pt>
                <c:pt idx="28">
                  <c:v>3389.7915178979997</c:v>
                </c:pt>
                <c:pt idx="29">
                  <c:v>3015.3931560000001</c:v>
                </c:pt>
                <c:pt idx="30">
                  <c:v>2109.9058829200003</c:v>
                </c:pt>
                <c:pt idx="31">
                  <c:v>7253.7791486999995</c:v>
                </c:pt>
              </c:numCache>
            </c:numRef>
          </c:yVal>
          <c:smooth val="0"/>
          <c:extLst>
            <c:ext xmlns:c16="http://schemas.microsoft.com/office/drawing/2014/chart" uri="{C3380CC4-5D6E-409C-BE32-E72D297353CC}">
              <c16:uniqueId val="{00000005-1450-4BFE-97DC-3D97AA6B2DB0}"/>
            </c:ext>
          </c:extLst>
        </c:ser>
        <c:ser>
          <c:idx val="0"/>
          <c:order val="2"/>
          <c:tx>
            <c:strRef>
              <c:f>'Deepwater Complex'!$U$4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Complex'!$U$5:$U$36</c:f>
              <c:numCache>
                <c:formatCode>#,##0</c:formatCode>
                <c:ptCount val="32"/>
                <c:pt idx="0">
                  <c:v>35221</c:v>
                </c:pt>
                <c:pt idx="1">
                  <c:v>27683</c:v>
                </c:pt>
                <c:pt idx="2">
                  <c:v>18562</c:v>
                </c:pt>
                <c:pt idx="3">
                  <c:v>18825</c:v>
                </c:pt>
                <c:pt idx="4">
                  <c:v>17218</c:v>
                </c:pt>
                <c:pt idx="5">
                  <c:v>33252</c:v>
                </c:pt>
                <c:pt idx="6">
                  <c:v>44579</c:v>
                </c:pt>
                <c:pt idx="7">
                  <c:v>33936</c:v>
                </c:pt>
                <c:pt idx="8">
                  <c:v>15904</c:v>
                </c:pt>
                <c:pt idx="9">
                  <c:v>25730</c:v>
                </c:pt>
                <c:pt idx="10">
                  <c:v>43391</c:v>
                </c:pt>
                <c:pt idx="11">
                  <c:v>36450</c:v>
                </c:pt>
                <c:pt idx="12">
                  <c:v>33196</c:v>
                </c:pt>
                <c:pt idx="13">
                  <c:v>30774</c:v>
                </c:pt>
                <c:pt idx="14">
                  <c:v>45705</c:v>
                </c:pt>
                <c:pt idx="15">
                  <c:v>37112</c:v>
                </c:pt>
                <c:pt idx="16">
                  <c:v>29641</c:v>
                </c:pt>
                <c:pt idx="17">
                  <c:v>19841</c:v>
                </c:pt>
                <c:pt idx="18">
                  <c:v>37379</c:v>
                </c:pt>
                <c:pt idx="19">
                  <c:v>9393</c:v>
                </c:pt>
                <c:pt idx="20">
                  <c:v>13695</c:v>
                </c:pt>
                <c:pt idx="21">
                  <c:v>20596</c:v>
                </c:pt>
                <c:pt idx="22">
                  <c:v>22071</c:v>
                </c:pt>
                <c:pt idx="23">
                  <c:v>27509</c:v>
                </c:pt>
                <c:pt idx="24">
                  <c:v>24436</c:v>
                </c:pt>
                <c:pt idx="25">
                  <c:v>2260</c:v>
                </c:pt>
                <c:pt idx="26">
                  <c:v>4123</c:v>
                </c:pt>
                <c:pt idx="27">
                  <c:v>19765</c:v>
                </c:pt>
                <c:pt idx="28">
                  <c:v>38419</c:v>
                </c:pt>
                <c:pt idx="29">
                  <c:v>58467</c:v>
                </c:pt>
                <c:pt idx="30">
                  <c:v>24084</c:v>
                </c:pt>
                <c:pt idx="31">
                  <c:v>28686</c:v>
                </c:pt>
              </c:numCache>
            </c:numRef>
          </c:yVal>
          <c:smooth val="0"/>
          <c:extLst>
            <c:ext xmlns:c16="http://schemas.microsoft.com/office/drawing/2014/chart" uri="{C3380CC4-5D6E-409C-BE32-E72D297353CC}">
              <c16:uniqueId val="{00000000-5548-4047-A95F-BA47A19444C0}"/>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Misty Grouper</a:t>
            </a:r>
          </a:p>
        </c:rich>
      </c:tx>
      <c:overlay val="0"/>
      <c:spPr>
        <a:noFill/>
      </c:spPr>
    </c:title>
    <c:autoTitleDeleted val="0"/>
    <c:plotArea>
      <c:layout/>
      <c:scatterChart>
        <c:scatterStyle val="lineMarker"/>
        <c:varyColors val="0"/>
        <c:ser>
          <c:idx val="4"/>
          <c:order val="0"/>
          <c:tx>
            <c:strRef>
              <c:f>'Deepwater Complex'!$AE$4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Complex'!$AE$5:$AE$36</c:f>
              <c:numCache>
                <c:formatCode>#,##0</c:formatCode>
                <c:ptCount val="32"/>
                <c:pt idx="0">
                  <c:v>8.8184000000000005</c:v>
                </c:pt>
                <c:pt idx="1">
                  <c:v>12616.497412000001</c:v>
                </c:pt>
                <c:pt idx="2">
                  <c:v>0</c:v>
                </c:pt>
                <c:pt idx="3">
                  <c:v>0</c:v>
                </c:pt>
                <c:pt idx="4">
                  <c:v>0</c:v>
                </c:pt>
                <c:pt idx="5">
                  <c:v>0</c:v>
                </c:pt>
                <c:pt idx="6">
                  <c:v>0</c:v>
                </c:pt>
                <c:pt idx="7">
                  <c:v>6.0185579999999996</c:v>
                </c:pt>
                <c:pt idx="8">
                  <c:v>0</c:v>
                </c:pt>
                <c:pt idx="9">
                  <c:v>0</c:v>
                </c:pt>
                <c:pt idx="10">
                  <c:v>3.990326</c:v>
                </c:pt>
                <c:pt idx="11">
                  <c:v>0</c:v>
                </c:pt>
                <c:pt idx="12">
                  <c:v>8.0247440000000001</c:v>
                </c:pt>
                <c:pt idx="13">
                  <c:v>0</c:v>
                </c:pt>
                <c:pt idx="14">
                  <c:v>0</c:v>
                </c:pt>
                <c:pt idx="15">
                  <c:v>0</c:v>
                </c:pt>
                <c:pt idx="16">
                  <c:v>0</c:v>
                </c:pt>
                <c:pt idx="17">
                  <c:v>276.33968487999999</c:v>
                </c:pt>
                <c:pt idx="18">
                  <c:v>0</c:v>
                </c:pt>
                <c:pt idx="19">
                  <c:v>0</c:v>
                </c:pt>
                <c:pt idx="20">
                  <c:v>0</c:v>
                </c:pt>
                <c:pt idx="21">
                  <c:v>1.8342271999999999</c:v>
                </c:pt>
                <c:pt idx="22">
                  <c:v>0</c:v>
                </c:pt>
                <c:pt idx="23">
                  <c:v>0</c:v>
                </c:pt>
                <c:pt idx="24">
                  <c:v>0</c:v>
                </c:pt>
                <c:pt idx="25">
                  <c:v>0</c:v>
                </c:pt>
                <c:pt idx="26">
                  <c:v>0</c:v>
                </c:pt>
                <c:pt idx="27">
                  <c:v>0</c:v>
                </c:pt>
                <c:pt idx="28">
                  <c:v>16.858576200000002</c:v>
                </c:pt>
                <c:pt idx="29">
                  <c:v>23.410647399999998</c:v>
                </c:pt>
                <c:pt idx="30">
                  <c:v>32.365732600000001</c:v>
                </c:pt>
                <c:pt idx="31">
                  <c:v>498.10124930000001</c:v>
                </c:pt>
              </c:numCache>
            </c:numRef>
          </c:yVal>
          <c:smooth val="0"/>
          <c:extLst>
            <c:ext xmlns:c16="http://schemas.microsoft.com/office/drawing/2014/chart" uri="{C3380CC4-5D6E-409C-BE32-E72D297353CC}">
              <c16:uniqueId val="{00000004-0DB5-499D-A51B-B8123400C135}"/>
            </c:ext>
          </c:extLst>
        </c:ser>
        <c:ser>
          <c:idx val="5"/>
          <c:order val="1"/>
          <c:tx>
            <c:strRef>
              <c:f>'Deepwater Complex'!$AN$4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Complex'!$AN$5:$AN$36</c:f>
              <c:numCache>
                <c:formatCode>#,##0</c:formatCode>
                <c:ptCount val="32"/>
                <c:pt idx="0">
                  <c:v>8.8184000000000005</c:v>
                </c:pt>
                <c:pt idx="1">
                  <c:v>55039.353956999999</c:v>
                </c:pt>
                <c:pt idx="2">
                  <c:v>0</c:v>
                </c:pt>
                <c:pt idx="3">
                  <c:v>0</c:v>
                </c:pt>
                <c:pt idx="4">
                  <c:v>0</c:v>
                </c:pt>
                <c:pt idx="5">
                  <c:v>0</c:v>
                </c:pt>
                <c:pt idx="6">
                  <c:v>0</c:v>
                </c:pt>
                <c:pt idx="7">
                  <c:v>6.0185579999999996</c:v>
                </c:pt>
                <c:pt idx="8">
                  <c:v>0</c:v>
                </c:pt>
                <c:pt idx="9">
                  <c:v>0</c:v>
                </c:pt>
                <c:pt idx="10">
                  <c:v>3.990326</c:v>
                </c:pt>
                <c:pt idx="11">
                  <c:v>0</c:v>
                </c:pt>
                <c:pt idx="12">
                  <c:v>8.0247440000000001</c:v>
                </c:pt>
                <c:pt idx="13">
                  <c:v>0</c:v>
                </c:pt>
                <c:pt idx="14">
                  <c:v>0</c:v>
                </c:pt>
                <c:pt idx="15">
                  <c:v>0</c:v>
                </c:pt>
                <c:pt idx="16">
                  <c:v>0</c:v>
                </c:pt>
                <c:pt idx="17">
                  <c:v>0</c:v>
                </c:pt>
                <c:pt idx="18">
                  <c:v>0</c:v>
                </c:pt>
                <c:pt idx="19">
                  <c:v>0</c:v>
                </c:pt>
                <c:pt idx="20">
                  <c:v>0</c:v>
                </c:pt>
                <c:pt idx="21">
                  <c:v>1.8342271999999999</c:v>
                </c:pt>
                <c:pt idx="22">
                  <c:v>0</c:v>
                </c:pt>
                <c:pt idx="23">
                  <c:v>0</c:v>
                </c:pt>
                <c:pt idx="24">
                  <c:v>0</c:v>
                </c:pt>
                <c:pt idx="25">
                  <c:v>0</c:v>
                </c:pt>
                <c:pt idx="26">
                  <c:v>0</c:v>
                </c:pt>
                <c:pt idx="27">
                  <c:v>0</c:v>
                </c:pt>
                <c:pt idx="28">
                  <c:v>16.858576200000002</c:v>
                </c:pt>
                <c:pt idx="29">
                  <c:v>23.410647399999998</c:v>
                </c:pt>
                <c:pt idx="30">
                  <c:v>32.365732600000001</c:v>
                </c:pt>
                <c:pt idx="31">
                  <c:v>638.9895022500001</c:v>
                </c:pt>
              </c:numCache>
            </c:numRef>
          </c:yVal>
          <c:smooth val="0"/>
          <c:extLst>
            <c:ext xmlns:c16="http://schemas.microsoft.com/office/drawing/2014/chart" uri="{C3380CC4-5D6E-409C-BE32-E72D297353CC}">
              <c16:uniqueId val="{00000005-0DB5-499D-A51B-B8123400C135}"/>
            </c:ext>
          </c:extLst>
        </c:ser>
        <c:ser>
          <c:idx val="0"/>
          <c:order val="2"/>
          <c:tx>
            <c:strRef>
              <c:f>'Deepwater Complex'!$V$4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Complex'!$V$5:$V$36</c:f>
              <c:numCache>
                <c:formatCode>#,##0</c:formatCode>
                <c:ptCount val="32"/>
                <c:pt idx="0">
                  <c:v>0</c:v>
                </c:pt>
                <c:pt idx="1">
                  <c:v>0</c:v>
                </c:pt>
                <c:pt idx="2">
                  <c:v>0</c:v>
                </c:pt>
                <c:pt idx="3">
                  <c:v>0</c:v>
                </c:pt>
                <c:pt idx="4">
                  <c:v>0</c:v>
                </c:pt>
                <c:pt idx="5">
                  <c:v>224</c:v>
                </c:pt>
                <c:pt idx="6">
                  <c:v>0</c:v>
                </c:pt>
                <c:pt idx="7">
                  <c:v>278</c:v>
                </c:pt>
                <c:pt idx="8">
                  <c:v>677</c:v>
                </c:pt>
                <c:pt idx="9">
                  <c:v>548</c:v>
                </c:pt>
                <c:pt idx="10">
                  <c:v>937</c:v>
                </c:pt>
                <c:pt idx="11">
                  <c:v>2229</c:v>
                </c:pt>
                <c:pt idx="12">
                  <c:v>496</c:v>
                </c:pt>
                <c:pt idx="13">
                  <c:v>2360</c:v>
                </c:pt>
                <c:pt idx="14">
                  <c:v>1925</c:v>
                </c:pt>
                <c:pt idx="15">
                  <c:v>2520</c:v>
                </c:pt>
                <c:pt idx="16">
                  <c:v>3623</c:v>
                </c:pt>
                <c:pt idx="17">
                  <c:v>1960</c:v>
                </c:pt>
                <c:pt idx="18">
                  <c:v>2863</c:v>
                </c:pt>
                <c:pt idx="19">
                  <c:v>651</c:v>
                </c:pt>
                <c:pt idx="20">
                  <c:v>491</c:v>
                </c:pt>
                <c:pt idx="21">
                  <c:v>4027</c:v>
                </c:pt>
                <c:pt idx="22">
                  <c:v>1649</c:v>
                </c:pt>
                <c:pt idx="23">
                  <c:v>2349</c:v>
                </c:pt>
                <c:pt idx="24">
                  <c:v>589</c:v>
                </c:pt>
                <c:pt idx="25">
                  <c:v>211</c:v>
                </c:pt>
                <c:pt idx="26">
                  <c:v>57</c:v>
                </c:pt>
                <c:pt idx="27">
                  <c:v>71</c:v>
                </c:pt>
                <c:pt idx="28">
                  <c:v>153</c:v>
                </c:pt>
                <c:pt idx="29">
                  <c:v>0</c:v>
                </c:pt>
                <c:pt idx="30">
                  <c:v>12</c:v>
                </c:pt>
                <c:pt idx="31">
                  <c:v>26</c:v>
                </c:pt>
              </c:numCache>
            </c:numRef>
          </c:yVal>
          <c:smooth val="0"/>
          <c:extLst>
            <c:ext xmlns:c16="http://schemas.microsoft.com/office/drawing/2014/chart" uri="{C3380CC4-5D6E-409C-BE32-E72D297353CC}">
              <c16:uniqueId val="{00000000-582B-4040-9DA8-C527E938FE69}"/>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max val="5000"/>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'Black Grouper'!$D$3</c:f>
              <c:strCache>
                <c:ptCount val="1"/>
                <c:pt idx="0">
                  <c:v>Commercial</c:v>
                </c:pt>
              </c:strCache>
            </c:strRef>
          </c:tx>
          <c:xVal>
            <c:numRef>
              <c:f>'Black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Grouper'!$D$4:$D$35</c:f>
              <c:numCache>
                <c:formatCode>#,##0</c:formatCode>
                <c:ptCount val="32"/>
                <c:pt idx="0">
                  <c:v>439898</c:v>
                </c:pt>
                <c:pt idx="1">
                  <c:v>510662</c:v>
                </c:pt>
                <c:pt idx="2">
                  <c:v>344360</c:v>
                </c:pt>
                <c:pt idx="3">
                  <c:v>346395</c:v>
                </c:pt>
                <c:pt idx="4">
                  <c:v>200844</c:v>
                </c:pt>
                <c:pt idx="5">
                  <c:v>120230</c:v>
                </c:pt>
                <c:pt idx="6">
                  <c:v>131788</c:v>
                </c:pt>
                <c:pt idx="7">
                  <c:v>146214</c:v>
                </c:pt>
                <c:pt idx="8">
                  <c:v>131164</c:v>
                </c:pt>
                <c:pt idx="9">
                  <c:v>201737</c:v>
                </c:pt>
                <c:pt idx="10">
                  <c:v>190494</c:v>
                </c:pt>
                <c:pt idx="11">
                  <c:v>169530</c:v>
                </c:pt>
                <c:pt idx="12">
                  <c:v>174739</c:v>
                </c:pt>
                <c:pt idx="13">
                  <c:v>128968</c:v>
                </c:pt>
                <c:pt idx="14">
                  <c:v>122650</c:v>
                </c:pt>
                <c:pt idx="15">
                  <c:v>136082</c:v>
                </c:pt>
                <c:pt idx="16">
                  <c:v>149681</c:v>
                </c:pt>
                <c:pt idx="17">
                  <c:v>151382</c:v>
                </c:pt>
                <c:pt idx="18">
                  <c:v>147167</c:v>
                </c:pt>
                <c:pt idx="19">
                  <c:v>115345</c:v>
                </c:pt>
                <c:pt idx="20">
                  <c:v>81753</c:v>
                </c:pt>
                <c:pt idx="21">
                  <c:v>95501</c:v>
                </c:pt>
                <c:pt idx="22">
                  <c:v>52722</c:v>
                </c:pt>
                <c:pt idx="23">
                  <c:v>46726</c:v>
                </c:pt>
                <c:pt idx="24">
                  <c:v>44057</c:v>
                </c:pt>
                <c:pt idx="25">
                  <c:v>62407</c:v>
                </c:pt>
                <c:pt idx="26">
                  <c:v>50813</c:v>
                </c:pt>
                <c:pt idx="27">
                  <c:v>60576</c:v>
                </c:pt>
                <c:pt idx="28">
                  <c:v>92038</c:v>
                </c:pt>
                <c:pt idx="29">
                  <c:v>88957</c:v>
                </c:pt>
                <c:pt idx="30">
                  <c:v>71166</c:v>
                </c:pt>
                <c:pt idx="31">
                  <c:v>83997</c:v>
                </c:pt>
              </c:numCache>
            </c:numRef>
          </c:yVal>
          <c:smooth val="0"/>
          <c:extLst>
            <c:ext xmlns:c16="http://schemas.microsoft.com/office/drawing/2014/chart" uri="{C3380CC4-5D6E-409C-BE32-E72D297353CC}">
              <c16:uniqueId val="{00000001-9ACF-4074-885F-9A08C74F7949}"/>
            </c:ext>
          </c:extLst>
        </c:ser>
        <c:ser>
          <c:idx val="1"/>
          <c:order val="1"/>
          <c:tx>
            <c:strRef>
              <c:f>'Black Grouper'!$C$3</c:f>
              <c:strCache>
                <c:ptCount val="1"/>
                <c:pt idx="0">
                  <c:v>Old Rec</c:v>
                </c:pt>
              </c:strCache>
            </c:strRef>
          </c:tx>
          <c:xVal>
            <c:numRef>
              <c:f>'Black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Grouper'!$C$4:$C$35</c:f>
              <c:numCache>
                <c:formatCode>#,##0</c:formatCode>
                <c:ptCount val="32"/>
                <c:pt idx="0">
                  <c:v>812778.90029760019</c:v>
                </c:pt>
                <c:pt idx="1">
                  <c:v>735043.29287570075</c:v>
                </c:pt>
                <c:pt idx="2">
                  <c:v>318836.97299710003</c:v>
                </c:pt>
                <c:pt idx="3">
                  <c:v>459039.25418810023</c:v>
                </c:pt>
                <c:pt idx="4">
                  <c:v>389111.61226100003</c:v>
                </c:pt>
                <c:pt idx="5">
                  <c:v>524024.39114800002</c:v>
                </c:pt>
                <c:pt idx="6">
                  <c:v>493399.55311360006</c:v>
                </c:pt>
                <c:pt idx="7">
                  <c:v>439435.47504820023</c:v>
                </c:pt>
                <c:pt idx="8">
                  <c:v>298192.09197390004</c:v>
                </c:pt>
                <c:pt idx="9">
                  <c:v>290669.24696660001</c:v>
                </c:pt>
                <c:pt idx="10">
                  <c:v>533837.69079509983</c:v>
                </c:pt>
                <c:pt idx="11">
                  <c:v>685526.18154706981</c:v>
                </c:pt>
                <c:pt idx="12">
                  <c:v>334208.89573669981</c:v>
                </c:pt>
                <c:pt idx="13">
                  <c:v>92732.77428447998</c:v>
                </c:pt>
                <c:pt idx="14">
                  <c:v>132863.32855740999</c:v>
                </c:pt>
                <c:pt idx="15">
                  <c:v>141796.57279521992</c:v>
                </c:pt>
                <c:pt idx="16">
                  <c:v>184678.24576211994</c:v>
                </c:pt>
                <c:pt idx="17">
                  <c:v>330596.83631108009</c:v>
                </c:pt>
                <c:pt idx="18">
                  <c:v>459620.78983376984</c:v>
                </c:pt>
                <c:pt idx="19">
                  <c:v>109780.08784112996</c:v>
                </c:pt>
                <c:pt idx="20">
                  <c:v>135422.59024957</c:v>
                </c:pt>
                <c:pt idx="21">
                  <c:v>310633.35070043994</c:v>
                </c:pt>
                <c:pt idx="22">
                  <c:v>156490.44522710997</c:v>
                </c:pt>
                <c:pt idx="23">
                  <c:v>147050.16863213002</c:v>
                </c:pt>
                <c:pt idx="24">
                  <c:v>28963.809254320007</c:v>
                </c:pt>
                <c:pt idx="25">
                  <c:v>35034.948468779992</c:v>
                </c:pt>
                <c:pt idx="26">
                  <c:v>99463.882845370026</c:v>
                </c:pt>
                <c:pt idx="27">
                  <c:v>102627.885031</c:v>
                </c:pt>
                <c:pt idx="28">
                  <c:v>62163.355638449997</c:v>
                </c:pt>
                <c:pt idx="29">
                  <c:v>104311.15941247001</c:v>
                </c:pt>
                <c:pt idx="30">
                  <c:v>131390.00436571002</c:v>
                </c:pt>
                <c:pt idx="31">
                  <c:v>57750.286723750003</c:v>
                </c:pt>
              </c:numCache>
            </c:numRef>
          </c:yVal>
          <c:smooth val="0"/>
          <c:extLst>
            <c:ext xmlns:c16="http://schemas.microsoft.com/office/drawing/2014/chart" uri="{C3380CC4-5D6E-409C-BE32-E72D297353CC}">
              <c16:uniqueId val="{00000002-9ACF-4074-885F-9A08C74F7949}"/>
            </c:ext>
          </c:extLst>
        </c:ser>
        <c:ser>
          <c:idx val="5"/>
          <c:order val="2"/>
          <c:tx>
            <c:strRef>
              <c:f>'Black Grouper'!$F$3</c:f>
              <c:strCache>
                <c:ptCount val="1"/>
                <c:pt idx="0">
                  <c:v>New Rec</c:v>
                </c:pt>
              </c:strCache>
            </c:strRef>
          </c:tx>
          <c:xVal>
            <c:numRef>
              <c:f>'Black Grouper'!$A$4:$A$35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Grouper'!$F$4:$F$35</c:f>
              <c:numCache>
                <c:formatCode>#,##0</c:formatCode>
                <c:ptCount val="32"/>
                <c:pt idx="0">
                  <c:v>1515242.1510045999</c:v>
                </c:pt>
                <c:pt idx="1">
                  <c:v>1244656.1381289994</c:v>
                </c:pt>
                <c:pt idx="2">
                  <c:v>2289145.9757021996</c:v>
                </c:pt>
                <c:pt idx="3">
                  <c:v>453267.58492000023</c:v>
                </c:pt>
                <c:pt idx="4">
                  <c:v>1614527.7775619999</c:v>
                </c:pt>
                <c:pt idx="5">
                  <c:v>935893.91008740012</c:v>
                </c:pt>
                <c:pt idx="6">
                  <c:v>545303.84572332015</c:v>
                </c:pt>
                <c:pt idx="7">
                  <c:v>394585.18411379016</c:v>
                </c:pt>
                <c:pt idx="8">
                  <c:v>375241.05486079998</c:v>
                </c:pt>
                <c:pt idx="9">
                  <c:v>476623.36355940008</c:v>
                </c:pt>
                <c:pt idx="10">
                  <c:v>1334706.1043777498</c:v>
                </c:pt>
                <c:pt idx="11">
                  <c:v>1973093.9377692977</c:v>
                </c:pt>
                <c:pt idx="12">
                  <c:v>614463.9302831497</c:v>
                </c:pt>
                <c:pt idx="13">
                  <c:v>239410.56690403138</c:v>
                </c:pt>
                <c:pt idx="14">
                  <c:v>375581.85797934199</c:v>
                </c:pt>
                <c:pt idx="15">
                  <c:v>247805.64651182995</c:v>
                </c:pt>
                <c:pt idx="16">
                  <c:v>699011.28417719982</c:v>
                </c:pt>
                <c:pt idx="17">
                  <c:v>622938.51988355001</c:v>
                </c:pt>
                <c:pt idx="18">
                  <c:v>1020366.5873702202</c:v>
                </c:pt>
                <c:pt idx="19">
                  <c:v>233253.16647894992</c:v>
                </c:pt>
                <c:pt idx="20">
                  <c:v>613571.48183806019</c:v>
                </c:pt>
                <c:pt idx="21">
                  <c:v>548535.86277487001</c:v>
                </c:pt>
                <c:pt idx="22">
                  <c:v>555335.33531571017</c:v>
                </c:pt>
                <c:pt idx="23">
                  <c:v>550353.47989139974</c:v>
                </c:pt>
                <c:pt idx="24">
                  <c:v>39186.53849223999</c:v>
                </c:pt>
                <c:pt idx="25">
                  <c:v>94584.607318790004</c:v>
                </c:pt>
                <c:pt idx="26">
                  <c:v>228500.92009800003</c:v>
                </c:pt>
                <c:pt idx="27">
                  <c:v>264237.19880130998</c:v>
                </c:pt>
                <c:pt idx="28">
                  <c:v>186540.47428478001</c:v>
                </c:pt>
                <c:pt idx="29">
                  <c:v>311245.55010198994</c:v>
                </c:pt>
                <c:pt idx="30">
                  <c:v>513688.92761661985</c:v>
                </c:pt>
                <c:pt idx="31">
                  <c:v>221560.68245740005</c:v>
                </c:pt>
              </c:numCache>
            </c:numRef>
          </c:yVal>
          <c:smooth val="0"/>
          <c:extLst>
            <c:ext xmlns:c16="http://schemas.microsoft.com/office/drawing/2014/chart" uri="{C3380CC4-5D6E-409C-BE32-E72D297353CC}">
              <c16:uniqueId val="{00000004-9ACF-4074-885F-9A08C74F7949}"/>
            </c:ext>
          </c:extLst>
        </c:ser>
        <c:dLbls>
          <c:showLegendKey val="0"/>
          <c:showVal val="0"/>
          <c:showCatName val="0"/>
          <c:showSerName val="0"/>
          <c:showPercent val="0"/>
          <c:showBubbleSize val="0"/>
        </c:dLbls>
        <c:axId val="338520896"/>
        <c:axId val="338521472"/>
      </c:scatterChart>
      <c:valAx>
        <c:axId val="33852089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521472"/>
        <c:crosses val="autoZero"/>
        <c:crossBetween val="midCat"/>
      </c:valAx>
      <c:valAx>
        <c:axId val="33852147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5208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Queen Snapper</a:t>
            </a:r>
          </a:p>
        </c:rich>
      </c:tx>
      <c:overlay val="0"/>
      <c:spPr>
        <a:noFill/>
      </c:spPr>
    </c:title>
    <c:autoTitleDeleted val="0"/>
    <c:plotArea>
      <c:layout/>
      <c:scatterChart>
        <c:scatterStyle val="lineMarker"/>
        <c:varyColors val="0"/>
        <c:ser>
          <c:idx val="4"/>
          <c:order val="0"/>
          <c:tx>
            <c:strRef>
              <c:f>'Deepwater Complex'!$AF$4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Complex'!$AF$5:$AF$36</c:f>
              <c:numCache>
                <c:formatCode>#,##0</c:formatCode>
                <c:ptCount val="32"/>
                <c:pt idx="0">
                  <c:v>0</c:v>
                </c:pt>
                <c:pt idx="1">
                  <c:v>0</c:v>
                </c:pt>
                <c:pt idx="2">
                  <c:v>0</c:v>
                </c:pt>
                <c:pt idx="3">
                  <c:v>29089.106908999998</c:v>
                </c:pt>
                <c:pt idx="4">
                  <c:v>0</c:v>
                </c:pt>
                <c:pt idx="5">
                  <c:v>0</c:v>
                </c:pt>
                <c:pt idx="6">
                  <c:v>0.99207000000000001</c:v>
                </c:pt>
                <c:pt idx="7">
                  <c:v>1.499128</c:v>
                </c:pt>
                <c:pt idx="8">
                  <c:v>0</c:v>
                </c:pt>
                <c:pt idx="9">
                  <c:v>0</c:v>
                </c:pt>
                <c:pt idx="10">
                  <c:v>2350.5022391000002</c:v>
                </c:pt>
                <c:pt idx="11">
                  <c:v>0</c:v>
                </c:pt>
                <c:pt idx="12">
                  <c:v>0</c:v>
                </c:pt>
                <c:pt idx="13">
                  <c:v>664.47145184999999</c:v>
                </c:pt>
                <c:pt idx="14">
                  <c:v>0</c:v>
                </c:pt>
                <c:pt idx="15">
                  <c:v>48.473599999999998</c:v>
                </c:pt>
                <c:pt idx="16">
                  <c:v>0</c:v>
                </c:pt>
                <c:pt idx="17">
                  <c:v>0</c:v>
                </c:pt>
                <c:pt idx="18">
                  <c:v>0</c:v>
                </c:pt>
                <c:pt idx="19">
                  <c:v>1244.8787669999999</c:v>
                </c:pt>
                <c:pt idx="20">
                  <c:v>0</c:v>
                </c:pt>
                <c:pt idx="21">
                  <c:v>0</c:v>
                </c:pt>
                <c:pt idx="22">
                  <c:v>0</c:v>
                </c:pt>
                <c:pt idx="23">
                  <c:v>0</c:v>
                </c:pt>
                <c:pt idx="24">
                  <c:v>12.178824992999999</c:v>
                </c:pt>
                <c:pt idx="25">
                  <c:v>0</c:v>
                </c:pt>
                <c:pt idx="26">
                  <c:v>0</c:v>
                </c:pt>
                <c:pt idx="27">
                  <c:v>127.88223219999999</c:v>
                </c:pt>
                <c:pt idx="28">
                  <c:v>1068.2697944000001</c:v>
                </c:pt>
                <c:pt idx="29">
                  <c:v>3094.7359097999997</c:v>
                </c:pt>
                <c:pt idx="30">
                  <c:v>8023.3308514</c:v>
                </c:pt>
                <c:pt idx="31">
                  <c:v>4205.8895833999995</c:v>
                </c:pt>
              </c:numCache>
            </c:numRef>
          </c:yVal>
          <c:smooth val="0"/>
          <c:extLst>
            <c:ext xmlns:c16="http://schemas.microsoft.com/office/drawing/2014/chart" uri="{C3380CC4-5D6E-409C-BE32-E72D297353CC}">
              <c16:uniqueId val="{00000001-5DD2-4D1F-A69A-35743F60515D}"/>
            </c:ext>
          </c:extLst>
        </c:ser>
        <c:ser>
          <c:idx val="5"/>
          <c:order val="1"/>
          <c:tx>
            <c:strRef>
              <c:f>'Deepwater Complex'!$AO$4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Complex'!$AO$5:$AO$36</c:f>
              <c:numCache>
                <c:formatCode>#,##0</c:formatCode>
                <c:ptCount val="32"/>
                <c:pt idx="0">
                  <c:v>0</c:v>
                </c:pt>
                <c:pt idx="1">
                  <c:v>0</c:v>
                </c:pt>
                <c:pt idx="2">
                  <c:v>0</c:v>
                </c:pt>
                <c:pt idx="3">
                  <c:v>8871.7243796999992</c:v>
                </c:pt>
                <c:pt idx="4">
                  <c:v>0</c:v>
                </c:pt>
                <c:pt idx="5">
                  <c:v>0</c:v>
                </c:pt>
                <c:pt idx="6">
                  <c:v>0.99207000000000001</c:v>
                </c:pt>
                <c:pt idx="7">
                  <c:v>1.499128</c:v>
                </c:pt>
                <c:pt idx="8">
                  <c:v>0</c:v>
                </c:pt>
                <c:pt idx="9">
                  <c:v>0</c:v>
                </c:pt>
                <c:pt idx="10">
                  <c:v>4858.8337918999996</c:v>
                </c:pt>
                <c:pt idx="11">
                  <c:v>0</c:v>
                </c:pt>
                <c:pt idx="12">
                  <c:v>0</c:v>
                </c:pt>
                <c:pt idx="13">
                  <c:v>130.14681050999999</c:v>
                </c:pt>
                <c:pt idx="14">
                  <c:v>0</c:v>
                </c:pt>
                <c:pt idx="15">
                  <c:v>8.0065579632000006</c:v>
                </c:pt>
                <c:pt idx="16">
                  <c:v>0</c:v>
                </c:pt>
                <c:pt idx="17">
                  <c:v>0</c:v>
                </c:pt>
                <c:pt idx="18">
                  <c:v>0</c:v>
                </c:pt>
                <c:pt idx="19">
                  <c:v>2565.6342586999999</c:v>
                </c:pt>
                <c:pt idx="20">
                  <c:v>0</c:v>
                </c:pt>
                <c:pt idx="21">
                  <c:v>0</c:v>
                </c:pt>
                <c:pt idx="22">
                  <c:v>0</c:v>
                </c:pt>
                <c:pt idx="23">
                  <c:v>0</c:v>
                </c:pt>
                <c:pt idx="24">
                  <c:v>11.059758735000001</c:v>
                </c:pt>
                <c:pt idx="25">
                  <c:v>0</c:v>
                </c:pt>
                <c:pt idx="26">
                  <c:v>0</c:v>
                </c:pt>
                <c:pt idx="27">
                  <c:v>127.88223219999999</c:v>
                </c:pt>
                <c:pt idx="28">
                  <c:v>1068.2697944000001</c:v>
                </c:pt>
                <c:pt idx="29">
                  <c:v>3094.7359097999997</c:v>
                </c:pt>
                <c:pt idx="30">
                  <c:v>8023.3308514</c:v>
                </c:pt>
                <c:pt idx="31">
                  <c:v>4205.8895833999995</c:v>
                </c:pt>
              </c:numCache>
            </c:numRef>
          </c:yVal>
          <c:smooth val="0"/>
          <c:extLst>
            <c:ext xmlns:c16="http://schemas.microsoft.com/office/drawing/2014/chart" uri="{C3380CC4-5D6E-409C-BE32-E72D297353CC}">
              <c16:uniqueId val="{00000003-5DD2-4D1F-A69A-35743F60515D}"/>
            </c:ext>
          </c:extLst>
        </c:ser>
        <c:ser>
          <c:idx val="0"/>
          <c:order val="2"/>
          <c:tx>
            <c:strRef>
              <c:f>'Deepwater Complex'!$W$4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Complex'!$W$5:$W$36</c:f>
              <c:numCache>
                <c:formatCode>#,##0</c:formatCode>
                <c:ptCount val="32"/>
                <c:pt idx="0">
                  <c:v>0</c:v>
                </c:pt>
                <c:pt idx="1">
                  <c:v>0</c:v>
                </c:pt>
                <c:pt idx="2">
                  <c:v>0</c:v>
                </c:pt>
                <c:pt idx="3">
                  <c:v>0</c:v>
                </c:pt>
                <c:pt idx="4">
                  <c:v>32</c:v>
                </c:pt>
                <c:pt idx="5">
                  <c:v>140</c:v>
                </c:pt>
                <c:pt idx="6">
                  <c:v>0</c:v>
                </c:pt>
                <c:pt idx="7">
                  <c:v>2972</c:v>
                </c:pt>
                <c:pt idx="8">
                  <c:v>317</c:v>
                </c:pt>
                <c:pt idx="9">
                  <c:v>18489</c:v>
                </c:pt>
                <c:pt idx="10">
                  <c:v>19633</c:v>
                </c:pt>
                <c:pt idx="11">
                  <c:v>12979</c:v>
                </c:pt>
                <c:pt idx="12">
                  <c:v>6396</c:v>
                </c:pt>
                <c:pt idx="13">
                  <c:v>9057</c:v>
                </c:pt>
                <c:pt idx="14">
                  <c:v>18913</c:v>
                </c:pt>
                <c:pt idx="15">
                  <c:v>10342</c:v>
                </c:pt>
                <c:pt idx="16">
                  <c:v>7865</c:v>
                </c:pt>
                <c:pt idx="17">
                  <c:v>3989</c:v>
                </c:pt>
                <c:pt idx="18">
                  <c:v>3608</c:v>
                </c:pt>
                <c:pt idx="19">
                  <c:v>6882</c:v>
                </c:pt>
                <c:pt idx="20">
                  <c:v>3178</c:v>
                </c:pt>
                <c:pt idx="21">
                  <c:v>7303</c:v>
                </c:pt>
                <c:pt idx="22">
                  <c:v>4760</c:v>
                </c:pt>
                <c:pt idx="23">
                  <c:v>1898</c:v>
                </c:pt>
                <c:pt idx="24">
                  <c:v>5799</c:v>
                </c:pt>
                <c:pt idx="25">
                  <c:v>5644</c:v>
                </c:pt>
                <c:pt idx="26">
                  <c:v>482</c:v>
                </c:pt>
                <c:pt idx="27">
                  <c:v>1822</c:v>
                </c:pt>
                <c:pt idx="28">
                  <c:v>2229</c:v>
                </c:pt>
                <c:pt idx="29">
                  <c:v>1138</c:v>
                </c:pt>
                <c:pt idx="30">
                  <c:v>2035</c:v>
                </c:pt>
                <c:pt idx="31">
                  <c:v>333</c:v>
                </c:pt>
              </c:numCache>
            </c:numRef>
          </c:yVal>
          <c:smooth val="0"/>
          <c:extLst>
            <c:ext xmlns:c16="http://schemas.microsoft.com/office/drawing/2014/chart" uri="{C3380CC4-5D6E-409C-BE32-E72D297353CC}">
              <c16:uniqueId val="{00000000-F73C-479D-8FC7-D6527ADDDE3B}"/>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max val="30000"/>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Sand Tilefish</a:t>
            </a:r>
          </a:p>
        </c:rich>
      </c:tx>
      <c:overlay val="0"/>
      <c:spPr>
        <a:noFill/>
      </c:spPr>
    </c:title>
    <c:autoTitleDeleted val="0"/>
    <c:plotArea>
      <c:layout/>
      <c:scatterChart>
        <c:scatterStyle val="lineMarker"/>
        <c:varyColors val="0"/>
        <c:ser>
          <c:idx val="4"/>
          <c:order val="0"/>
          <c:tx>
            <c:strRef>
              <c:f>'Deepwater Complex'!$AG$4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Complex'!$AG$5:$AG$36</c:f>
              <c:numCache>
                <c:formatCode>#,##0</c:formatCode>
                <c:ptCount val="32"/>
                <c:pt idx="0">
                  <c:v>5874.9856295999962</c:v>
                </c:pt>
                <c:pt idx="1">
                  <c:v>5091.358456822999</c:v>
                </c:pt>
                <c:pt idx="2">
                  <c:v>2638.2500221219998</c:v>
                </c:pt>
                <c:pt idx="3">
                  <c:v>2987.5043045489992</c:v>
                </c:pt>
                <c:pt idx="4">
                  <c:v>2374.69650555</c:v>
                </c:pt>
                <c:pt idx="5">
                  <c:v>3309.1822376789987</c:v>
                </c:pt>
                <c:pt idx="6">
                  <c:v>2264.8173102999999</c:v>
                </c:pt>
                <c:pt idx="7">
                  <c:v>3769.09806071</c:v>
                </c:pt>
                <c:pt idx="8">
                  <c:v>2808.6501616360001</c:v>
                </c:pt>
                <c:pt idx="9">
                  <c:v>9381.5390733429995</c:v>
                </c:pt>
                <c:pt idx="10">
                  <c:v>3747.1161800900009</c:v>
                </c:pt>
                <c:pt idx="11">
                  <c:v>4827.8788324200032</c:v>
                </c:pt>
                <c:pt idx="12">
                  <c:v>6080.7343526100003</c:v>
                </c:pt>
                <c:pt idx="13">
                  <c:v>1772.4397689300001</c:v>
                </c:pt>
                <c:pt idx="14">
                  <c:v>3829.6988732299992</c:v>
                </c:pt>
                <c:pt idx="15">
                  <c:v>3698.5164980300001</c:v>
                </c:pt>
                <c:pt idx="16">
                  <c:v>4565.4398214470002</c:v>
                </c:pt>
                <c:pt idx="17">
                  <c:v>5760.7625245959998</c:v>
                </c:pt>
                <c:pt idx="18">
                  <c:v>7027.3242004540025</c:v>
                </c:pt>
                <c:pt idx="19">
                  <c:v>2356.0844407432996</c:v>
                </c:pt>
                <c:pt idx="20">
                  <c:v>1495.1496263400002</c:v>
                </c:pt>
                <c:pt idx="21">
                  <c:v>1432.759223472</c:v>
                </c:pt>
                <c:pt idx="22">
                  <c:v>13381.031057563201</c:v>
                </c:pt>
                <c:pt idx="23">
                  <c:v>16180.553334080003</c:v>
                </c:pt>
                <c:pt idx="24">
                  <c:v>1542.0141391010002</c:v>
                </c:pt>
                <c:pt idx="25">
                  <c:v>3601.6468505149996</c:v>
                </c:pt>
                <c:pt idx="26">
                  <c:v>2621.082213969999</c:v>
                </c:pt>
                <c:pt idx="27">
                  <c:v>5238.82885102</c:v>
                </c:pt>
                <c:pt idx="28">
                  <c:v>5431.2688982258014</c:v>
                </c:pt>
                <c:pt idx="29">
                  <c:v>4315.5424469399986</c:v>
                </c:pt>
                <c:pt idx="30">
                  <c:v>2922.390771499</c:v>
                </c:pt>
                <c:pt idx="31">
                  <c:v>4058.6332249050006</c:v>
                </c:pt>
              </c:numCache>
            </c:numRef>
          </c:yVal>
          <c:smooth val="0"/>
          <c:extLst>
            <c:ext xmlns:c16="http://schemas.microsoft.com/office/drawing/2014/chart" uri="{C3380CC4-5D6E-409C-BE32-E72D297353CC}">
              <c16:uniqueId val="{00000001-F66E-482F-83BF-26D215B7D0B5}"/>
            </c:ext>
          </c:extLst>
        </c:ser>
        <c:ser>
          <c:idx val="5"/>
          <c:order val="1"/>
          <c:tx>
            <c:strRef>
              <c:f>'Deepwater Complex'!$AP$4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Complex'!$AP$5:$AP$36</c:f>
              <c:numCache>
                <c:formatCode>#,##0</c:formatCode>
                <c:ptCount val="32"/>
                <c:pt idx="0">
                  <c:v>5874.9856295999962</c:v>
                </c:pt>
                <c:pt idx="1">
                  <c:v>6931.73859292</c:v>
                </c:pt>
                <c:pt idx="2">
                  <c:v>2815.0203766099999</c:v>
                </c:pt>
                <c:pt idx="3">
                  <c:v>3557.0043559999995</c:v>
                </c:pt>
                <c:pt idx="4">
                  <c:v>2627.5638226100004</c:v>
                </c:pt>
                <c:pt idx="5">
                  <c:v>5090.2056275400018</c:v>
                </c:pt>
                <c:pt idx="6">
                  <c:v>2724.9008568299996</c:v>
                </c:pt>
                <c:pt idx="7">
                  <c:v>6017.4684430000016</c:v>
                </c:pt>
                <c:pt idx="8">
                  <c:v>4551.831292247999</c:v>
                </c:pt>
                <c:pt idx="9">
                  <c:v>16535.589671334001</c:v>
                </c:pt>
                <c:pt idx="10">
                  <c:v>5087.3406238100006</c:v>
                </c:pt>
                <c:pt idx="11">
                  <c:v>6735.5867951000037</c:v>
                </c:pt>
                <c:pt idx="12">
                  <c:v>13214.021018254003</c:v>
                </c:pt>
                <c:pt idx="13">
                  <c:v>3098.8083541200003</c:v>
                </c:pt>
                <c:pt idx="14">
                  <c:v>11991.930385499998</c:v>
                </c:pt>
                <c:pt idx="15">
                  <c:v>10306.735201092999</c:v>
                </c:pt>
                <c:pt idx="16">
                  <c:v>7941.4954430459993</c:v>
                </c:pt>
                <c:pt idx="17">
                  <c:v>15044.679306772799</c:v>
                </c:pt>
                <c:pt idx="18">
                  <c:v>12801.532333695999</c:v>
                </c:pt>
                <c:pt idx="19">
                  <c:v>2929.7345168371994</c:v>
                </c:pt>
                <c:pt idx="20">
                  <c:v>2069.1649261600001</c:v>
                </c:pt>
                <c:pt idx="21">
                  <c:v>1528.1398969800002</c:v>
                </c:pt>
                <c:pt idx="22">
                  <c:v>18948.819420559015</c:v>
                </c:pt>
                <c:pt idx="23">
                  <c:v>35439.860461719974</c:v>
                </c:pt>
                <c:pt idx="24">
                  <c:v>1543.5001520210003</c:v>
                </c:pt>
                <c:pt idx="25">
                  <c:v>5307.719333062998</c:v>
                </c:pt>
                <c:pt idx="26">
                  <c:v>4140.4292211999982</c:v>
                </c:pt>
                <c:pt idx="27">
                  <c:v>12293.687583550003</c:v>
                </c:pt>
                <c:pt idx="28">
                  <c:v>13352.870020279397</c:v>
                </c:pt>
                <c:pt idx="29">
                  <c:v>11889.988831369999</c:v>
                </c:pt>
                <c:pt idx="30">
                  <c:v>4904.7116833216996</c:v>
                </c:pt>
                <c:pt idx="31">
                  <c:v>5271.8319395250001</c:v>
                </c:pt>
              </c:numCache>
            </c:numRef>
          </c:yVal>
          <c:smooth val="0"/>
          <c:extLst>
            <c:ext xmlns:c16="http://schemas.microsoft.com/office/drawing/2014/chart" uri="{C3380CC4-5D6E-409C-BE32-E72D297353CC}">
              <c16:uniqueId val="{00000003-F66E-482F-83BF-26D215B7D0B5}"/>
            </c:ext>
          </c:extLst>
        </c:ser>
        <c:ser>
          <c:idx val="0"/>
          <c:order val="2"/>
          <c:tx>
            <c:strRef>
              <c:f>'Deepwater Complex'!$X$4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Complex'!$X$5:$X$36</c:f>
              <c:numCache>
                <c:formatCode>#,##0</c:formatCode>
                <c:ptCount val="32"/>
                <c:pt idx="0">
                  <c:v>66</c:v>
                </c:pt>
                <c:pt idx="1">
                  <c:v>254</c:v>
                </c:pt>
                <c:pt idx="2">
                  <c:v>0</c:v>
                </c:pt>
                <c:pt idx="3">
                  <c:v>3</c:v>
                </c:pt>
                <c:pt idx="4">
                  <c:v>88</c:v>
                </c:pt>
                <c:pt idx="5">
                  <c:v>1155</c:v>
                </c:pt>
                <c:pt idx="6">
                  <c:v>294</c:v>
                </c:pt>
                <c:pt idx="7">
                  <c:v>27</c:v>
                </c:pt>
                <c:pt idx="8">
                  <c:v>163</c:v>
                </c:pt>
                <c:pt idx="9">
                  <c:v>1723</c:v>
                </c:pt>
                <c:pt idx="10">
                  <c:v>289</c:v>
                </c:pt>
                <c:pt idx="11">
                  <c:v>488</c:v>
                </c:pt>
                <c:pt idx="12">
                  <c:v>1017</c:v>
                </c:pt>
                <c:pt idx="13">
                  <c:v>1400</c:v>
                </c:pt>
                <c:pt idx="14">
                  <c:v>630</c:v>
                </c:pt>
                <c:pt idx="15">
                  <c:v>1906</c:v>
                </c:pt>
                <c:pt idx="16">
                  <c:v>1690</c:v>
                </c:pt>
                <c:pt idx="17">
                  <c:v>975</c:v>
                </c:pt>
                <c:pt idx="18">
                  <c:v>1276</c:v>
                </c:pt>
                <c:pt idx="19">
                  <c:v>5697</c:v>
                </c:pt>
                <c:pt idx="20">
                  <c:v>2629</c:v>
                </c:pt>
                <c:pt idx="21">
                  <c:v>1881</c:v>
                </c:pt>
                <c:pt idx="22">
                  <c:v>443</c:v>
                </c:pt>
                <c:pt idx="23">
                  <c:v>377</c:v>
                </c:pt>
                <c:pt idx="24">
                  <c:v>539</c:v>
                </c:pt>
                <c:pt idx="25">
                  <c:v>838</c:v>
                </c:pt>
                <c:pt idx="26">
                  <c:v>1632</c:v>
                </c:pt>
                <c:pt idx="27">
                  <c:v>1654</c:v>
                </c:pt>
                <c:pt idx="28">
                  <c:v>1212</c:v>
                </c:pt>
                <c:pt idx="29">
                  <c:v>706</c:v>
                </c:pt>
                <c:pt idx="30">
                  <c:v>675</c:v>
                </c:pt>
                <c:pt idx="31">
                  <c:v>799</c:v>
                </c:pt>
              </c:numCache>
            </c:numRef>
          </c:yVal>
          <c:smooth val="0"/>
          <c:extLst>
            <c:ext xmlns:c16="http://schemas.microsoft.com/office/drawing/2014/chart" uri="{C3380CC4-5D6E-409C-BE32-E72D297353CC}">
              <c16:uniqueId val="{00000000-2784-484B-ADB7-FD6D8E1E9C02}"/>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Blackfin Snapper</a:t>
            </a:r>
          </a:p>
        </c:rich>
      </c:tx>
      <c:overlay val="0"/>
      <c:spPr>
        <a:noFill/>
      </c:spPr>
    </c:title>
    <c:autoTitleDeleted val="0"/>
    <c:plotArea>
      <c:layout/>
      <c:scatterChart>
        <c:scatterStyle val="lineMarker"/>
        <c:varyColors val="0"/>
        <c:ser>
          <c:idx val="4"/>
          <c:order val="0"/>
          <c:tx>
            <c:strRef>
              <c:f>'Deepwater Complex'!$AH$4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Complex'!$AH$5:$AH$36</c:f>
              <c:numCache>
                <c:formatCode>#,##0</c:formatCode>
                <c:ptCount val="32"/>
                <c:pt idx="0">
                  <c:v>3203.5174876000005</c:v>
                </c:pt>
                <c:pt idx="1">
                  <c:v>2724.0853302</c:v>
                </c:pt>
                <c:pt idx="2">
                  <c:v>1302.3498132</c:v>
                </c:pt>
                <c:pt idx="3">
                  <c:v>917.97339400000033</c:v>
                </c:pt>
                <c:pt idx="4">
                  <c:v>877.89376599999991</c:v>
                </c:pt>
                <c:pt idx="5">
                  <c:v>4696.0845979999995</c:v>
                </c:pt>
                <c:pt idx="6">
                  <c:v>501.43626999999998</c:v>
                </c:pt>
                <c:pt idx="7">
                  <c:v>461.31255000000004</c:v>
                </c:pt>
                <c:pt idx="8">
                  <c:v>544.29369399999996</c:v>
                </c:pt>
                <c:pt idx="9">
                  <c:v>957.70028600000001</c:v>
                </c:pt>
                <c:pt idx="10">
                  <c:v>2361.986394</c:v>
                </c:pt>
                <c:pt idx="11">
                  <c:v>712.19603000000006</c:v>
                </c:pt>
                <c:pt idx="12">
                  <c:v>317.46239999999995</c:v>
                </c:pt>
                <c:pt idx="13">
                  <c:v>211.79395376000002</c:v>
                </c:pt>
                <c:pt idx="14">
                  <c:v>2132.9997245500003</c:v>
                </c:pt>
                <c:pt idx="15">
                  <c:v>1034.1117219999999</c:v>
                </c:pt>
                <c:pt idx="16">
                  <c:v>277.01215597800001</c:v>
                </c:pt>
                <c:pt idx="17">
                  <c:v>865.63619000000006</c:v>
                </c:pt>
                <c:pt idx="18">
                  <c:v>1357.4904992199999</c:v>
                </c:pt>
                <c:pt idx="19">
                  <c:v>270.27248854999999</c:v>
                </c:pt>
                <c:pt idx="20">
                  <c:v>657.26734802999999</c:v>
                </c:pt>
                <c:pt idx="21">
                  <c:v>5525.9134842899994</c:v>
                </c:pt>
                <c:pt idx="22">
                  <c:v>417.215462527</c:v>
                </c:pt>
                <c:pt idx="23">
                  <c:v>51.600867600000001</c:v>
                </c:pt>
                <c:pt idx="24">
                  <c:v>530.97981184000002</c:v>
                </c:pt>
                <c:pt idx="25">
                  <c:v>15169.409715399999</c:v>
                </c:pt>
                <c:pt idx="26">
                  <c:v>1421.9183017599998</c:v>
                </c:pt>
                <c:pt idx="27">
                  <c:v>587.02268785299998</c:v>
                </c:pt>
                <c:pt idx="28">
                  <c:v>3259.1090888059989</c:v>
                </c:pt>
                <c:pt idx="29">
                  <c:v>3539.9019694000003</c:v>
                </c:pt>
                <c:pt idx="30">
                  <c:v>2419.26747965</c:v>
                </c:pt>
                <c:pt idx="31">
                  <c:v>2871.9743073999998</c:v>
                </c:pt>
              </c:numCache>
            </c:numRef>
          </c:yVal>
          <c:smooth val="0"/>
          <c:extLst>
            <c:ext xmlns:c16="http://schemas.microsoft.com/office/drawing/2014/chart" uri="{C3380CC4-5D6E-409C-BE32-E72D297353CC}">
              <c16:uniqueId val="{00000001-3F4E-4F07-AAA4-68763C018642}"/>
            </c:ext>
          </c:extLst>
        </c:ser>
        <c:ser>
          <c:idx val="5"/>
          <c:order val="1"/>
          <c:tx>
            <c:strRef>
              <c:f>'Deepwater Complex'!$AQ$4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Complex'!$AQ$5:$AQ$36</c:f>
              <c:numCache>
                <c:formatCode>#,##0</c:formatCode>
                <c:ptCount val="32"/>
                <c:pt idx="0">
                  <c:v>3203.5174876000005</c:v>
                </c:pt>
                <c:pt idx="1">
                  <c:v>2724.0853302</c:v>
                </c:pt>
                <c:pt idx="2">
                  <c:v>1302.3498132</c:v>
                </c:pt>
                <c:pt idx="3">
                  <c:v>917.97339400000033</c:v>
                </c:pt>
                <c:pt idx="4">
                  <c:v>877.89376599999991</c:v>
                </c:pt>
                <c:pt idx="5">
                  <c:v>4696.0845979999995</c:v>
                </c:pt>
                <c:pt idx="6">
                  <c:v>501.43626999999998</c:v>
                </c:pt>
                <c:pt idx="7">
                  <c:v>461.31255000000004</c:v>
                </c:pt>
                <c:pt idx="8">
                  <c:v>544.29369399999996</c:v>
                </c:pt>
                <c:pt idx="9">
                  <c:v>957.70028600000001</c:v>
                </c:pt>
                <c:pt idx="10">
                  <c:v>2361.986394</c:v>
                </c:pt>
                <c:pt idx="11">
                  <c:v>712.19603000000006</c:v>
                </c:pt>
                <c:pt idx="12">
                  <c:v>317.46239999999995</c:v>
                </c:pt>
                <c:pt idx="13">
                  <c:v>123.27986080299999</c:v>
                </c:pt>
                <c:pt idx="14">
                  <c:v>6399.7946306860003</c:v>
                </c:pt>
                <c:pt idx="15">
                  <c:v>1034.1117219999999</c:v>
                </c:pt>
                <c:pt idx="16">
                  <c:v>224.34714001999998</c:v>
                </c:pt>
                <c:pt idx="17">
                  <c:v>865.63619000000006</c:v>
                </c:pt>
                <c:pt idx="18">
                  <c:v>1225.5830568599999</c:v>
                </c:pt>
                <c:pt idx="19">
                  <c:v>336.02317016000001</c:v>
                </c:pt>
                <c:pt idx="20">
                  <c:v>763.5134329</c:v>
                </c:pt>
                <c:pt idx="21">
                  <c:v>11340.695949230001</c:v>
                </c:pt>
                <c:pt idx="22">
                  <c:v>311.90565734200004</c:v>
                </c:pt>
                <c:pt idx="23">
                  <c:v>51.600867600000001</c:v>
                </c:pt>
                <c:pt idx="24">
                  <c:v>428.89158016699997</c:v>
                </c:pt>
                <c:pt idx="25">
                  <c:v>28257.458215400002</c:v>
                </c:pt>
                <c:pt idx="26">
                  <c:v>1926.4907573599999</c:v>
                </c:pt>
                <c:pt idx="27">
                  <c:v>586.85853611100003</c:v>
                </c:pt>
                <c:pt idx="28">
                  <c:v>4627.2323217920002</c:v>
                </c:pt>
                <c:pt idx="29">
                  <c:v>3539.9019694000003</c:v>
                </c:pt>
                <c:pt idx="30">
                  <c:v>3178.6036792</c:v>
                </c:pt>
                <c:pt idx="31">
                  <c:v>2871.9743073999998</c:v>
                </c:pt>
              </c:numCache>
            </c:numRef>
          </c:yVal>
          <c:smooth val="0"/>
          <c:extLst>
            <c:ext xmlns:c16="http://schemas.microsoft.com/office/drawing/2014/chart" uri="{C3380CC4-5D6E-409C-BE32-E72D297353CC}">
              <c16:uniqueId val="{00000003-3F4E-4F07-AAA4-68763C018642}"/>
            </c:ext>
          </c:extLst>
        </c:ser>
        <c:ser>
          <c:idx val="0"/>
          <c:order val="2"/>
          <c:tx>
            <c:strRef>
              <c:f>'Deepwater Complex'!$Y$4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Complex'!$Y$5:$Y$36</c:f>
              <c:numCache>
                <c:formatCode>#,##0</c:formatCode>
                <c:ptCount val="32"/>
                <c:pt idx="0">
                  <c:v>337</c:v>
                </c:pt>
                <c:pt idx="1">
                  <c:v>512</c:v>
                </c:pt>
                <c:pt idx="2">
                  <c:v>116</c:v>
                </c:pt>
                <c:pt idx="3">
                  <c:v>351</c:v>
                </c:pt>
                <c:pt idx="4">
                  <c:v>10</c:v>
                </c:pt>
                <c:pt idx="5">
                  <c:v>71</c:v>
                </c:pt>
                <c:pt idx="6">
                  <c:v>0</c:v>
                </c:pt>
                <c:pt idx="7">
                  <c:v>115</c:v>
                </c:pt>
                <c:pt idx="8">
                  <c:v>81</c:v>
                </c:pt>
                <c:pt idx="9">
                  <c:v>271</c:v>
                </c:pt>
                <c:pt idx="10">
                  <c:v>766</c:v>
                </c:pt>
                <c:pt idx="11">
                  <c:v>2189</c:v>
                </c:pt>
                <c:pt idx="12">
                  <c:v>371</c:v>
                </c:pt>
                <c:pt idx="13">
                  <c:v>1200</c:v>
                </c:pt>
                <c:pt idx="14">
                  <c:v>1669</c:v>
                </c:pt>
                <c:pt idx="15">
                  <c:v>2631</c:v>
                </c:pt>
                <c:pt idx="16">
                  <c:v>1571</c:v>
                </c:pt>
                <c:pt idx="17">
                  <c:v>1121</c:v>
                </c:pt>
                <c:pt idx="18">
                  <c:v>1377</c:v>
                </c:pt>
                <c:pt idx="19">
                  <c:v>967</c:v>
                </c:pt>
                <c:pt idx="20">
                  <c:v>1911</c:v>
                </c:pt>
                <c:pt idx="21">
                  <c:v>433</c:v>
                </c:pt>
                <c:pt idx="22">
                  <c:v>131</c:v>
                </c:pt>
                <c:pt idx="23">
                  <c:v>640</c:v>
                </c:pt>
                <c:pt idx="24">
                  <c:v>325</c:v>
                </c:pt>
                <c:pt idx="25">
                  <c:v>6252</c:v>
                </c:pt>
                <c:pt idx="26">
                  <c:v>417</c:v>
                </c:pt>
                <c:pt idx="27">
                  <c:v>100</c:v>
                </c:pt>
                <c:pt idx="28">
                  <c:v>195</c:v>
                </c:pt>
                <c:pt idx="29">
                  <c:v>1192</c:v>
                </c:pt>
                <c:pt idx="30">
                  <c:v>310</c:v>
                </c:pt>
                <c:pt idx="31">
                  <c:v>89</c:v>
                </c:pt>
              </c:numCache>
            </c:numRef>
          </c:yVal>
          <c:smooth val="0"/>
          <c:extLst>
            <c:ext xmlns:c16="http://schemas.microsoft.com/office/drawing/2014/chart" uri="{C3380CC4-5D6E-409C-BE32-E72D297353CC}">
              <c16:uniqueId val="{00000000-087F-46F0-BA78-EFDF18419765}"/>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Misty Grouper</a:t>
            </a:r>
          </a:p>
        </c:rich>
      </c:tx>
      <c:overlay val="0"/>
      <c:spPr>
        <a:noFill/>
      </c:spPr>
    </c:title>
    <c:autoTitleDeleted val="0"/>
    <c:plotArea>
      <c:layout/>
      <c:scatterChart>
        <c:scatterStyle val="lineMarker"/>
        <c:varyColors val="0"/>
        <c:ser>
          <c:idx val="4"/>
          <c:order val="0"/>
          <c:tx>
            <c:strRef>
              <c:f>'Deepwater Complex'!$AE$4</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Complex'!$AB$5:$AB$36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Complex'!$AE$5:$AE$36</c:f>
              <c:numCache>
                <c:formatCode>#,##0</c:formatCode>
                <c:ptCount val="32"/>
                <c:pt idx="0">
                  <c:v>8.8184000000000005</c:v>
                </c:pt>
                <c:pt idx="1">
                  <c:v>12616.497412000001</c:v>
                </c:pt>
                <c:pt idx="2">
                  <c:v>0</c:v>
                </c:pt>
                <c:pt idx="3">
                  <c:v>0</c:v>
                </c:pt>
                <c:pt idx="4">
                  <c:v>0</c:v>
                </c:pt>
                <c:pt idx="5">
                  <c:v>0</c:v>
                </c:pt>
                <c:pt idx="6">
                  <c:v>0</c:v>
                </c:pt>
                <c:pt idx="7">
                  <c:v>6.0185579999999996</c:v>
                </c:pt>
                <c:pt idx="8">
                  <c:v>0</c:v>
                </c:pt>
                <c:pt idx="9">
                  <c:v>0</c:v>
                </c:pt>
                <c:pt idx="10">
                  <c:v>3.990326</c:v>
                </c:pt>
                <c:pt idx="11">
                  <c:v>0</c:v>
                </c:pt>
                <c:pt idx="12">
                  <c:v>8.0247440000000001</c:v>
                </c:pt>
                <c:pt idx="13">
                  <c:v>0</c:v>
                </c:pt>
                <c:pt idx="14">
                  <c:v>0</c:v>
                </c:pt>
                <c:pt idx="15">
                  <c:v>0</c:v>
                </c:pt>
                <c:pt idx="16">
                  <c:v>0</c:v>
                </c:pt>
                <c:pt idx="17">
                  <c:v>276.33968487999999</c:v>
                </c:pt>
                <c:pt idx="18">
                  <c:v>0</c:v>
                </c:pt>
                <c:pt idx="19">
                  <c:v>0</c:v>
                </c:pt>
                <c:pt idx="20">
                  <c:v>0</c:v>
                </c:pt>
                <c:pt idx="21">
                  <c:v>1.8342271999999999</c:v>
                </c:pt>
                <c:pt idx="22">
                  <c:v>0</c:v>
                </c:pt>
                <c:pt idx="23">
                  <c:v>0</c:v>
                </c:pt>
                <c:pt idx="24">
                  <c:v>0</c:v>
                </c:pt>
                <c:pt idx="25">
                  <c:v>0</c:v>
                </c:pt>
                <c:pt idx="26">
                  <c:v>0</c:v>
                </c:pt>
                <c:pt idx="27">
                  <c:v>0</c:v>
                </c:pt>
                <c:pt idx="28">
                  <c:v>16.858576200000002</c:v>
                </c:pt>
                <c:pt idx="29">
                  <c:v>23.410647399999998</c:v>
                </c:pt>
                <c:pt idx="30">
                  <c:v>32.365732600000001</c:v>
                </c:pt>
                <c:pt idx="31">
                  <c:v>498.10124930000001</c:v>
                </c:pt>
              </c:numCache>
            </c:numRef>
          </c:yVal>
          <c:smooth val="0"/>
          <c:extLst>
            <c:ext xmlns:c16="http://schemas.microsoft.com/office/drawing/2014/chart" uri="{C3380CC4-5D6E-409C-BE32-E72D297353CC}">
              <c16:uniqueId val="{00000000-7305-45DE-BF6B-2B965E05A7C2}"/>
            </c:ext>
          </c:extLst>
        </c:ser>
        <c:ser>
          <c:idx val="5"/>
          <c:order val="1"/>
          <c:tx>
            <c:strRef>
              <c:f>'Deepwater Complex'!$AN$4</c:f>
              <c:strCache>
                <c:ptCount val="1"/>
                <c:pt idx="0">
                  <c:v>New Rec</c:v>
                </c:pt>
              </c:strCache>
            </c:strRef>
          </c:tx>
          <c:xVal>
            <c:numRef>
              <c:f>'Deepwater Complex'!$AK$5:$AK$36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Complex'!$AN$5:$AN$36</c:f>
              <c:numCache>
                <c:formatCode>#,##0</c:formatCode>
                <c:ptCount val="32"/>
                <c:pt idx="0">
                  <c:v>8.8184000000000005</c:v>
                </c:pt>
                <c:pt idx="1">
                  <c:v>55039.353956999999</c:v>
                </c:pt>
                <c:pt idx="2">
                  <c:v>0</c:v>
                </c:pt>
                <c:pt idx="3">
                  <c:v>0</c:v>
                </c:pt>
                <c:pt idx="4">
                  <c:v>0</c:v>
                </c:pt>
                <c:pt idx="5">
                  <c:v>0</c:v>
                </c:pt>
                <c:pt idx="6">
                  <c:v>0</c:v>
                </c:pt>
                <c:pt idx="7">
                  <c:v>6.0185579999999996</c:v>
                </c:pt>
                <c:pt idx="8">
                  <c:v>0</c:v>
                </c:pt>
                <c:pt idx="9">
                  <c:v>0</c:v>
                </c:pt>
                <c:pt idx="10">
                  <c:v>3.990326</c:v>
                </c:pt>
                <c:pt idx="11">
                  <c:v>0</c:v>
                </c:pt>
                <c:pt idx="12">
                  <c:v>8.0247440000000001</c:v>
                </c:pt>
                <c:pt idx="13">
                  <c:v>0</c:v>
                </c:pt>
                <c:pt idx="14">
                  <c:v>0</c:v>
                </c:pt>
                <c:pt idx="15">
                  <c:v>0</c:v>
                </c:pt>
                <c:pt idx="16">
                  <c:v>0</c:v>
                </c:pt>
                <c:pt idx="17">
                  <c:v>0</c:v>
                </c:pt>
                <c:pt idx="18">
                  <c:v>0</c:v>
                </c:pt>
                <c:pt idx="19">
                  <c:v>0</c:v>
                </c:pt>
                <c:pt idx="20">
                  <c:v>0</c:v>
                </c:pt>
                <c:pt idx="21">
                  <c:v>1.8342271999999999</c:v>
                </c:pt>
                <c:pt idx="22">
                  <c:v>0</c:v>
                </c:pt>
                <c:pt idx="23">
                  <c:v>0</c:v>
                </c:pt>
                <c:pt idx="24">
                  <c:v>0</c:v>
                </c:pt>
                <c:pt idx="25">
                  <c:v>0</c:v>
                </c:pt>
                <c:pt idx="26">
                  <c:v>0</c:v>
                </c:pt>
                <c:pt idx="27">
                  <c:v>0</c:v>
                </c:pt>
                <c:pt idx="28">
                  <c:v>16.858576200000002</c:v>
                </c:pt>
                <c:pt idx="29">
                  <c:v>23.410647399999998</c:v>
                </c:pt>
                <c:pt idx="30">
                  <c:v>32.365732600000001</c:v>
                </c:pt>
                <c:pt idx="31">
                  <c:v>638.9895022500001</c:v>
                </c:pt>
              </c:numCache>
            </c:numRef>
          </c:yVal>
          <c:smooth val="0"/>
          <c:extLst>
            <c:ext xmlns:c16="http://schemas.microsoft.com/office/drawing/2014/chart" uri="{C3380CC4-5D6E-409C-BE32-E72D297353CC}">
              <c16:uniqueId val="{00000001-7305-45DE-BF6B-2B965E05A7C2}"/>
            </c:ext>
          </c:extLst>
        </c:ser>
        <c:ser>
          <c:idx val="0"/>
          <c:order val="2"/>
          <c:tx>
            <c:strRef>
              <c:f>'Deepwater Complex'!$V$4</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Complex'!$S$5:$S$36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Complex'!$V$5:$V$36</c:f>
              <c:numCache>
                <c:formatCode>#,##0</c:formatCode>
                <c:ptCount val="32"/>
                <c:pt idx="0">
                  <c:v>0</c:v>
                </c:pt>
                <c:pt idx="1">
                  <c:v>0</c:v>
                </c:pt>
                <c:pt idx="2">
                  <c:v>0</c:v>
                </c:pt>
                <c:pt idx="3">
                  <c:v>0</c:v>
                </c:pt>
                <c:pt idx="4">
                  <c:v>0</c:v>
                </c:pt>
                <c:pt idx="5">
                  <c:v>224</c:v>
                </c:pt>
                <c:pt idx="6">
                  <c:v>0</c:v>
                </c:pt>
                <c:pt idx="7">
                  <c:v>278</c:v>
                </c:pt>
                <c:pt idx="8">
                  <c:v>677</c:v>
                </c:pt>
                <c:pt idx="9">
                  <c:v>548</c:v>
                </c:pt>
                <c:pt idx="10">
                  <c:v>937</c:v>
                </c:pt>
                <c:pt idx="11">
                  <c:v>2229</c:v>
                </c:pt>
                <c:pt idx="12">
                  <c:v>496</c:v>
                </c:pt>
                <c:pt idx="13">
                  <c:v>2360</c:v>
                </c:pt>
                <c:pt idx="14">
                  <c:v>1925</c:v>
                </c:pt>
                <c:pt idx="15">
                  <c:v>2520</c:v>
                </c:pt>
                <c:pt idx="16">
                  <c:v>3623</c:v>
                </c:pt>
                <c:pt idx="17">
                  <c:v>1960</c:v>
                </c:pt>
                <c:pt idx="18">
                  <c:v>2863</c:v>
                </c:pt>
                <c:pt idx="19">
                  <c:v>651</c:v>
                </c:pt>
                <c:pt idx="20">
                  <c:v>491</c:v>
                </c:pt>
                <c:pt idx="21">
                  <c:v>4027</c:v>
                </c:pt>
                <c:pt idx="22">
                  <c:v>1649</c:v>
                </c:pt>
                <c:pt idx="23">
                  <c:v>2349</c:v>
                </c:pt>
                <c:pt idx="24">
                  <c:v>589</c:v>
                </c:pt>
                <c:pt idx="25">
                  <c:v>211</c:v>
                </c:pt>
                <c:pt idx="26">
                  <c:v>57</c:v>
                </c:pt>
                <c:pt idx="27">
                  <c:v>71</c:v>
                </c:pt>
                <c:pt idx="28">
                  <c:v>153</c:v>
                </c:pt>
                <c:pt idx="29">
                  <c:v>0</c:v>
                </c:pt>
                <c:pt idx="30">
                  <c:v>12</c:v>
                </c:pt>
                <c:pt idx="31">
                  <c:v>26</c:v>
                </c:pt>
              </c:numCache>
            </c:numRef>
          </c:yVal>
          <c:smooth val="0"/>
          <c:extLst>
            <c:ext xmlns:c16="http://schemas.microsoft.com/office/drawing/2014/chart" uri="{C3380CC4-5D6E-409C-BE32-E72D297353CC}">
              <c16:uniqueId val="{00000002-7305-45DE-BF6B-2B965E05A7C2}"/>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Jacks Landings</a:t>
            </a:r>
          </a:p>
        </c:rich>
      </c:tx>
      <c:overlay val="0"/>
    </c:title>
    <c:autoTitleDeleted val="0"/>
    <c:plotArea>
      <c:layout/>
      <c:scatterChart>
        <c:scatterStyle val="lineMarker"/>
        <c:varyColors val="0"/>
        <c:ser>
          <c:idx val="0"/>
          <c:order val="0"/>
          <c:tx>
            <c:strRef>
              <c:f>'Jacks Complex'!$B$2</c:f>
              <c:strCache>
                <c:ptCount val="1"/>
                <c:pt idx="0">
                  <c:v>Almaco Jack</c:v>
                </c:pt>
              </c:strCache>
            </c:strRef>
          </c:tx>
          <c:xVal>
            <c:numRef>
              <c:f>'Jacks Complex'!$A$9:$A$35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Complex'!$B$9:$B$35</c:f>
              <c:numCache>
                <c:formatCode>#,##0</c:formatCode>
                <c:ptCount val="27"/>
                <c:pt idx="0">
                  <c:v>19987.737095999997</c:v>
                </c:pt>
                <c:pt idx="1">
                  <c:v>45004.01163096002</c:v>
                </c:pt>
                <c:pt idx="2">
                  <c:v>59169.143179999999</c:v>
                </c:pt>
                <c:pt idx="3">
                  <c:v>98536.998580080006</c:v>
                </c:pt>
                <c:pt idx="4">
                  <c:v>86118.594189099997</c:v>
                </c:pt>
                <c:pt idx="5">
                  <c:v>52637.781049999998</c:v>
                </c:pt>
                <c:pt idx="6">
                  <c:v>63925.89047839999</c:v>
                </c:pt>
                <c:pt idx="7">
                  <c:v>59721.384185899995</c:v>
                </c:pt>
                <c:pt idx="8">
                  <c:v>303656.1763159401</c:v>
                </c:pt>
                <c:pt idx="9">
                  <c:v>149169.38234283606</c:v>
                </c:pt>
                <c:pt idx="10">
                  <c:v>169621.03601885994</c:v>
                </c:pt>
                <c:pt idx="11">
                  <c:v>131825.73512480996</c:v>
                </c:pt>
                <c:pt idx="12">
                  <c:v>247617.59453110004</c:v>
                </c:pt>
                <c:pt idx="13">
                  <c:v>297192.44483702001</c:v>
                </c:pt>
                <c:pt idx="14">
                  <c:v>138710.39076501</c:v>
                </c:pt>
                <c:pt idx="15">
                  <c:v>306491.98570303002</c:v>
                </c:pt>
                <c:pt idx="16">
                  <c:v>346690.70238163997</c:v>
                </c:pt>
                <c:pt idx="17">
                  <c:v>274271.51028791995</c:v>
                </c:pt>
                <c:pt idx="18">
                  <c:v>255918.15731985794</c:v>
                </c:pt>
                <c:pt idx="19">
                  <c:v>249513.85213971901</c:v>
                </c:pt>
                <c:pt idx="20">
                  <c:v>275477.20313238306</c:v>
                </c:pt>
                <c:pt idx="21">
                  <c:v>325812.91262411902</c:v>
                </c:pt>
                <c:pt idx="22">
                  <c:v>212884.10041563897</c:v>
                </c:pt>
                <c:pt idx="23">
                  <c:v>317631.56320419011</c:v>
                </c:pt>
                <c:pt idx="24">
                  <c:v>211210.65943912501</c:v>
                </c:pt>
                <c:pt idx="25">
                  <c:v>332692.27588985692</c:v>
                </c:pt>
                <c:pt idx="26">
                  <c:v>311573.73672417004</c:v>
                </c:pt>
              </c:numCache>
            </c:numRef>
          </c:yVal>
          <c:smooth val="0"/>
          <c:extLst>
            <c:ext xmlns:c16="http://schemas.microsoft.com/office/drawing/2014/chart" uri="{C3380CC4-5D6E-409C-BE32-E72D297353CC}">
              <c16:uniqueId val="{00000000-C99F-4AD4-8FDD-9831D3E688B8}"/>
            </c:ext>
          </c:extLst>
        </c:ser>
        <c:ser>
          <c:idx val="1"/>
          <c:order val="1"/>
          <c:tx>
            <c:strRef>
              <c:f>'Jacks Complex'!$C$2</c:f>
              <c:strCache>
                <c:ptCount val="1"/>
                <c:pt idx="0">
                  <c:v>Banded Rudderfish</c:v>
                </c:pt>
              </c:strCache>
            </c:strRef>
          </c:tx>
          <c:xVal>
            <c:numRef>
              <c:f>'Jacks Complex'!$A$9:$A$35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Complex'!$C$9:$C$35</c:f>
              <c:numCache>
                <c:formatCode>#,##0</c:formatCode>
                <c:ptCount val="27"/>
                <c:pt idx="0">
                  <c:v>196.431738</c:v>
                </c:pt>
                <c:pt idx="1">
                  <c:v>9298.0478839999996</c:v>
                </c:pt>
                <c:pt idx="2">
                  <c:v>32565.134503900004</c:v>
                </c:pt>
                <c:pt idx="3">
                  <c:v>26232.48285</c:v>
                </c:pt>
                <c:pt idx="4">
                  <c:v>32994.094702409995</c:v>
                </c:pt>
                <c:pt idx="5">
                  <c:v>38983.139347359996</c:v>
                </c:pt>
                <c:pt idx="6">
                  <c:v>75956.240099470015</c:v>
                </c:pt>
                <c:pt idx="7">
                  <c:v>72185.313723800005</c:v>
                </c:pt>
                <c:pt idx="8">
                  <c:v>145433.93480409999</c:v>
                </c:pt>
                <c:pt idx="9">
                  <c:v>141427.86010431996</c:v>
                </c:pt>
                <c:pt idx="10">
                  <c:v>109111.81105830001</c:v>
                </c:pt>
                <c:pt idx="11">
                  <c:v>56166.171315530009</c:v>
                </c:pt>
                <c:pt idx="12">
                  <c:v>84638.454611337002</c:v>
                </c:pt>
                <c:pt idx="13">
                  <c:v>178696.13488703</c:v>
                </c:pt>
                <c:pt idx="14">
                  <c:v>94016.370544140009</c:v>
                </c:pt>
                <c:pt idx="15">
                  <c:v>148312.16135243996</c:v>
                </c:pt>
                <c:pt idx="16">
                  <c:v>126638.98297171002</c:v>
                </c:pt>
                <c:pt idx="17">
                  <c:v>104248.944386551</c:v>
                </c:pt>
                <c:pt idx="18">
                  <c:v>115364.53483003</c:v>
                </c:pt>
                <c:pt idx="19">
                  <c:v>127149.67596206101</c:v>
                </c:pt>
                <c:pt idx="20">
                  <c:v>202299.74779058999</c:v>
                </c:pt>
                <c:pt idx="21">
                  <c:v>202339.63355074296</c:v>
                </c:pt>
                <c:pt idx="22">
                  <c:v>147854.87195394796</c:v>
                </c:pt>
                <c:pt idx="23">
                  <c:v>161694.09828789294</c:v>
                </c:pt>
                <c:pt idx="24">
                  <c:v>96883.689807346993</c:v>
                </c:pt>
                <c:pt idx="25">
                  <c:v>105027.69740166998</c:v>
                </c:pt>
                <c:pt idx="26">
                  <c:v>48691.638488659999</c:v>
                </c:pt>
              </c:numCache>
            </c:numRef>
          </c:yVal>
          <c:smooth val="0"/>
          <c:extLst>
            <c:ext xmlns:c16="http://schemas.microsoft.com/office/drawing/2014/chart" uri="{C3380CC4-5D6E-409C-BE32-E72D297353CC}">
              <c16:uniqueId val="{00000001-C99F-4AD4-8FDD-9831D3E688B8}"/>
            </c:ext>
          </c:extLst>
        </c:ser>
        <c:ser>
          <c:idx val="2"/>
          <c:order val="2"/>
          <c:tx>
            <c:strRef>
              <c:f>'Jacks Complex'!$D$2</c:f>
              <c:strCache>
                <c:ptCount val="1"/>
                <c:pt idx="0">
                  <c:v>Lesser Amberjack</c:v>
                </c:pt>
              </c:strCache>
            </c:strRef>
          </c:tx>
          <c:xVal>
            <c:numRef>
              <c:f>'Jacks Complex'!$A$9:$A$35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Complex'!$D$9:$D$35</c:f>
              <c:numCache>
                <c:formatCode>#,##0</c:formatCode>
                <c:ptCount val="27"/>
                <c:pt idx="0">
                  <c:v>7382.7143560000004</c:v>
                </c:pt>
                <c:pt idx="1">
                  <c:v>21010.3765509</c:v>
                </c:pt>
                <c:pt idx="2">
                  <c:v>13178.3696454</c:v>
                </c:pt>
                <c:pt idx="3">
                  <c:v>8823.3115547070011</c:v>
                </c:pt>
                <c:pt idx="4">
                  <c:v>5111.1200680000002</c:v>
                </c:pt>
                <c:pt idx="5">
                  <c:v>8609.6478263999998</c:v>
                </c:pt>
                <c:pt idx="6">
                  <c:v>18382.780137999998</c:v>
                </c:pt>
                <c:pt idx="7">
                  <c:v>7254.0619451599996</c:v>
                </c:pt>
                <c:pt idx="8">
                  <c:v>11245.75619964</c:v>
                </c:pt>
                <c:pt idx="9">
                  <c:v>9262.0992862069997</c:v>
                </c:pt>
                <c:pt idx="10">
                  <c:v>6935.0363281999998</c:v>
                </c:pt>
                <c:pt idx="11">
                  <c:v>6395.7708689000001</c:v>
                </c:pt>
                <c:pt idx="12">
                  <c:v>4188.719745118</c:v>
                </c:pt>
                <c:pt idx="13">
                  <c:v>3451.9402451000001</c:v>
                </c:pt>
                <c:pt idx="14">
                  <c:v>9264.9586899000005</c:v>
                </c:pt>
                <c:pt idx="15">
                  <c:v>6902.2749357000002</c:v>
                </c:pt>
                <c:pt idx="16">
                  <c:v>19495.775312000002</c:v>
                </c:pt>
                <c:pt idx="17">
                  <c:v>6625.9798322000015</c:v>
                </c:pt>
                <c:pt idx="18">
                  <c:v>8481.2025238000006</c:v>
                </c:pt>
                <c:pt idx="19">
                  <c:v>13857.8293902</c:v>
                </c:pt>
                <c:pt idx="20">
                  <c:v>48748.272735177001</c:v>
                </c:pt>
                <c:pt idx="21">
                  <c:v>14217.074363199999</c:v>
                </c:pt>
                <c:pt idx="22">
                  <c:v>7581.76591887</c:v>
                </c:pt>
                <c:pt idx="23">
                  <c:v>8281.8117249870011</c:v>
                </c:pt>
                <c:pt idx="24">
                  <c:v>4221.64493631</c:v>
                </c:pt>
                <c:pt idx="25">
                  <c:v>12931.562560779999</c:v>
                </c:pt>
                <c:pt idx="26">
                  <c:v>16108.016151</c:v>
                </c:pt>
              </c:numCache>
            </c:numRef>
          </c:yVal>
          <c:smooth val="0"/>
          <c:extLst>
            <c:ext xmlns:c16="http://schemas.microsoft.com/office/drawing/2014/chart" uri="{C3380CC4-5D6E-409C-BE32-E72D297353CC}">
              <c16:uniqueId val="{00000002-C99F-4AD4-8FDD-9831D3E688B8}"/>
            </c:ext>
          </c:extLst>
        </c:ser>
        <c:ser>
          <c:idx val="4"/>
          <c:order val="3"/>
          <c:tx>
            <c:strRef>
              <c:f>'Jacks Complex'!$E$3</c:f>
              <c:strCache>
                <c:ptCount val="1"/>
                <c:pt idx="0">
                  <c:v>Total</c:v>
                </c:pt>
              </c:strCache>
            </c:strRef>
          </c:tx>
          <c:spPr>
            <a:ln>
              <a:solidFill>
                <a:schemeClr val="tx2"/>
              </a:solidFill>
            </a:ln>
          </c:spPr>
          <c:marker>
            <c:spPr>
              <a:ln>
                <a:solidFill>
                  <a:srgbClr val="FF0000"/>
                </a:solidFill>
              </a:ln>
            </c:spPr>
          </c:marker>
          <c:xVal>
            <c:numRef>
              <c:f>'Jacks Complex'!$A$9:$A$35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Complex'!$E$9:$E$35</c:f>
              <c:numCache>
                <c:formatCode>#,##0</c:formatCode>
                <c:ptCount val="27"/>
                <c:pt idx="0">
                  <c:v>27566.883189999997</c:v>
                </c:pt>
                <c:pt idx="1">
                  <c:v>75312.43606586002</c:v>
                </c:pt>
                <c:pt idx="2">
                  <c:v>104912.6473293</c:v>
                </c:pt>
                <c:pt idx="3">
                  <c:v>133592.792984787</c:v>
                </c:pt>
                <c:pt idx="4">
                  <c:v>124223.80895950999</c:v>
                </c:pt>
                <c:pt idx="5">
                  <c:v>100230.56822376</c:v>
                </c:pt>
                <c:pt idx="6">
                  <c:v>158264.91071587001</c:v>
                </c:pt>
                <c:pt idx="7">
                  <c:v>139160.75985485999</c:v>
                </c:pt>
                <c:pt idx="8">
                  <c:v>460335.86731968005</c:v>
                </c:pt>
                <c:pt idx="9">
                  <c:v>299859.34173336299</c:v>
                </c:pt>
                <c:pt idx="10">
                  <c:v>285667.88340535999</c:v>
                </c:pt>
                <c:pt idx="11">
                  <c:v>194387.67730923998</c:v>
                </c:pt>
                <c:pt idx="12">
                  <c:v>336444.76888755505</c:v>
                </c:pt>
                <c:pt idx="13">
                  <c:v>479340.51996915002</c:v>
                </c:pt>
                <c:pt idx="14">
                  <c:v>241991.71999905002</c:v>
                </c:pt>
                <c:pt idx="15">
                  <c:v>461706.42199116998</c:v>
                </c:pt>
                <c:pt idx="16">
                  <c:v>492825.46066535002</c:v>
                </c:pt>
                <c:pt idx="17">
                  <c:v>385146.43450667092</c:v>
                </c:pt>
                <c:pt idx="18">
                  <c:v>379763.89467368793</c:v>
                </c:pt>
                <c:pt idx="19">
                  <c:v>390521.35749197996</c:v>
                </c:pt>
                <c:pt idx="20">
                  <c:v>526525.22365815006</c:v>
                </c:pt>
                <c:pt idx="21">
                  <c:v>542369.62053806195</c:v>
                </c:pt>
                <c:pt idx="22">
                  <c:v>368320.73828845692</c:v>
                </c:pt>
                <c:pt idx="23">
                  <c:v>487607.47321707004</c:v>
                </c:pt>
                <c:pt idx="24">
                  <c:v>312315.99418278201</c:v>
                </c:pt>
                <c:pt idx="25">
                  <c:v>450651.53585230687</c:v>
                </c:pt>
                <c:pt idx="26">
                  <c:v>376373.39136383001</c:v>
                </c:pt>
              </c:numCache>
            </c:numRef>
          </c:yVal>
          <c:smooth val="0"/>
          <c:extLst>
            <c:ext xmlns:c16="http://schemas.microsoft.com/office/drawing/2014/chart" uri="{C3380CC4-5D6E-409C-BE32-E72D297353CC}">
              <c16:uniqueId val="{00000003-C99F-4AD4-8FDD-9831D3E688B8}"/>
            </c:ext>
          </c:extLst>
        </c:ser>
        <c:dLbls>
          <c:showLegendKey val="0"/>
          <c:showVal val="0"/>
          <c:showCatName val="0"/>
          <c:showSerName val="0"/>
          <c:showPercent val="0"/>
          <c:showBubbleSize val="0"/>
        </c:dLbls>
        <c:axId val="342851584"/>
        <c:axId val="342852160"/>
      </c:scatterChart>
      <c:valAx>
        <c:axId val="342851584"/>
        <c:scaling>
          <c:orientation val="minMax"/>
          <c:max val="2017"/>
          <c:min val="1991"/>
        </c:scaling>
        <c:delete val="0"/>
        <c:axPos val="b"/>
        <c:title>
          <c:tx>
            <c:rich>
              <a:bodyPr/>
              <a:lstStyle/>
              <a:p>
                <a:pPr>
                  <a:defRPr/>
                </a:pPr>
                <a:r>
                  <a:rPr lang="en-US"/>
                  <a:t>Year</a:t>
                </a:r>
              </a:p>
            </c:rich>
          </c:tx>
          <c:overlay val="0"/>
        </c:title>
        <c:numFmt formatCode="General" sourceLinked="1"/>
        <c:majorTickMark val="out"/>
        <c:minorTickMark val="none"/>
        <c:tickLblPos val="nextTo"/>
        <c:crossAx val="342852160"/>
        <c:crosses val="autoZero"/>
        <c:crossBetween val="midCat"/>
      </c:valAx>
      <c:valAx>
        <c:axId val="34285216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851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Almaco Jack</a:t>
            </a:r>
          </a:p>
        </c:rich>
      </c:tx>
      <c:overlay val="0"/>
    </c:title>
    <c:autoTitleDeleted val="0"/>
    <c:plotArea>
      <c:layout/>
      <c:scatterChart>
        <c:scatterStyle val="lineMarker"/>
        <c:varyColors val="0"/>
        <c:ser>
          <c:idx val="4"/>
          <c:order val="0"/>
          <c:tx>
            <c:strRef>
              <c:f>'Jacks Complex'!$S$3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'Jacks Complex'!$R$9:$R$35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Complex'!$S$9:$S$35</c:f>
              <c:numCache>
                <c:formatCode>#,##0</c:formatCode>
                <c:ptCount val="27"/>
                <c:pt idx="0">
                  <c:v>17188.737095999997</c:v>
                </c:pt>
                <c:pt idx="1">
                  <c:v>43301.01163096002</c:v>
                </c:pt>
                <c:pt idx="2">
                  <c:v>42239.143179999999</c:v>
                </c:pt>
                <c:pt idx="3">
                  <c:v>77527.998580080006</c:v>
                </c:pt>
                <c:pt idx="4">
                  <c:v>65357.594189099997</c:v>
                </c:pt>
                <c:pt idx="5">
                  <c:v>36390.781049999998</c:v>
                </c:pt>
                <c:pt idx="6">
                  <c:v>37868.89047839999</c:v>
                </c:pt>
                <c:pt idx="7">
                  <c:v>36292.384185899995</c:v>
                </c:pt>
                <c:pt idx="8">
                  <c:v>226309.1763159401</c:v>
                </c:pt>
                <c:pt idx="9">
                  <c:v>87069.382342836063</c:v>
                </c:pt>
                <c:pt idx="10">
                  <c:v>76537.036018859959</c:v>
                </c:pt>
                <c:pt idx="11">
                  <c:v>44731.735124809966</c:v>
                </c:pt>
                <c:pt idx="12">
                  <c:v>169019.59453110004</c:v>
                </c:pt>
                <c:pt idx="13">
                  <c:v>159534.44483702004</c:v>
                </c:pt>
                <c:pt idx="14">
                  <c:v>47737.390765009994</c:v>
                </c:pt>
                <c:pt idx="15">
                  <c:v>194161.98570303005</c:v>
                </c:pt>
                <c:pt idx="16">
                  <c:v>183592.70238163997</c:v>
                </c:pt>
                <c:pt idx="17">
                  <c:v>99749.510287919955</c:v>
                </c:pt>
                <c:pt idx="18">
                  <c:v>84419.157319857943</c:v>
                </c:pt>
                <c:pt idx="19">
                  <c:v>32460.852139718998</c:v>
                </c:pt>
                <c:pt idx="20">
                  <c:v>47057.203132383038</c:v>
                </c:pt>
                <c:pt idx="21">
                  <c:v>85601.912624119039</c:v>
                </c:pt>
                <c:pt idx="22">
                  <c:v>73222.100415638968</c:v>
                </c:pt>
                <c:pt idx="23">
                  <c:v>137514.56320419008</c:v>
                </c:pt>
                <c:pt idx="24">
                  <c:v>89121.659439125011</c:v>
                </c:pt>
                <c:pt idx="25">
                  <c:v>192785.27588985692</c:v>
                </c:pt>
                <c:pt idx="26">
                  <c:v>209228.73672417001</c:v>
                </c:pt>
              </c:numCache>
            </c:numRef>
          </c:yVal>
          <c:smooth val="0"/>
          <c:extLst>
            <c:ext xmlns:c16="http://schemas.microsoft.com/office/drawing/2014/chart" uri="{C3380CC4-5D6E-409C-BE32-E72D297353CC}">
              <c16:uniqueId val="{00000001-60F2-4600-BFC5-7DB733316B5F}"/>
            </c:ext>
          </c:extLst>
        </c:ser>
        <c:ser>
          <c:idx val="5"/>
          <c:order val="1"/>
          <c:tx>
            <c:strRef>
              <c:f>'Jacks Complex'!$X$3</c:f>
              <c:strCache>
                <c:ptCount val="1"/>
                <c:pt idx="0">
                  <c:v>New Rec</c:v>
                </c:pt>
              </c:strCache>
            </c:strRef>
          </c:tx>
          <c:xVal>
            <c:numRef>
              <c:f>'Jacks Complex'!$W$9:$W$35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Complex'!$X$9:$X$35</c:f>
              <c:numCache>
                <c:formatCode>#,##0</c:formatCode>
                <c:ptCount val="27"/>
                <c:pt idx="0">
                  <c:v>17188.737095999997</c:v>
                </c:pt>
                <c:pt idx="1">
                  <c:v>66376.062040309989</c:v>
                </c:pt>
                <c:pt idx="2">
                  <c:v>37361.5199355</c:v>
                </c:pt>
                <c:pt idx="3">
                  <c:v>52154.652441780017</c:v>
                </c:pt>
                <c:pt idx="4">
                  <c:v>70968.818924449995</c:v>
                </c:pt>
                <c:pt idx="5">
                  <c:v>36390.781049999998</c:v>
                </c:pt>
                <c:pt idx="6">
                  <c:v>35896.304114899991</c:v>
                </c:pt>
                <c:pt idx="7">
                  <c:v>35358.146638699996</c:v>
                </c:pt>
                <c:pt idx="8">
                  <c:v>218405.95791570004</c:v>
                </c:pt>
                <c:pt idx="9">
                  <c:v>129117.98270306303</c:v>
                </c:pt>
                <c:pt idx="10">
                  <c:v>158900.62853030697</c:v>
                </c:pt>
                <c:pt idx="11">
                  <c:v>71837.443515203966</c:v>
                </c:pt>
                <c:pt idx="12">
                  <c:v>295294.20666102006</c:v>
                </c:pt>
                <c:pt idx="13">
                  <c:v>188218.34495488007</c:v>
                </c:pt>
                <c:pt idx="14">
                  <c:v>58101.522212399992</c:v>
                </c:pt>
                <c:pt idx="15">
                  <c:v>346117.62384110992</c:v>
                </c:pt>
                <c:pt idx="16">
                  <c:v>315803.18354238011</c:v>
                </c:pt>
                <c:pt idx="17">
                  <c:v>125954.33166718997</c:v>
                </c:pt>
                <c:pt idx="18">
                  <c:v>139200.45814230794</c:v>
                </c:pt>
                <c:pt idx="19">
                  <c:v>49957.04306028998</c:v>
                </c:pt>
                <c:pt idx="20">
                  <c:v>138988.02728530008</c:v>
                </c:pt>
                <c:pt idx="21">
                  <c:v>142214.04516476192</c:v>
                </c:pt>
                <c:pt idx="22">
                  <c:v>137522.74821268802</c:v>
                </c:pt>
                <c:pt idx="23">
                  <c:v>195427.32137103</c:v>
                </c:pt>
                <c:pt idx="24">
                  <c:v>278913.20663621195</c:v>
                </c:pt>
                <c:pt idx="25">
                  <c:v>466654.95302410802</c:v>
                </c:pt>
                <c:pt idx="26">
                  <c:v>353941.76308268995</c:v>
                </c:pt>
              </c:numCache>
            </c:numRef>
          </c:yVal>
          <c:smooth val="0"/>
          <c:extLst>
            <c:ext xmlns:c16="http://schemas.microsoft.com/office/drawing/2014/chart" uri="{C3380CC4-5D6E-409C-BE32-E72D297353CC}">
              <c16:uniqueId val="{00000002-60F2-4600-BFC5-7DB733316B5F}"/>
            </c:ext>
          </c:extLst>
        </c:ser>
        <c:ser>
          <c:idx val="0"/>
          <c:order val="2"/>
          <c:tx>
            <c:strRef>
              <c:f>'Jacks Complex'!$N$3</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'Jacks Complex'!$M$9:$M$35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Complex'!$N$9:$N$35</c:f>
              <c:numCache>
                <c:formatCode>#,##0</c:formatCode>
                <c:ptCount val="27"/>
                <c:pt idx="0">
                  <c:v>2799</c:v>
                </c:pt>
                <c:pt idx="1">
                  <c:v>1703</c:v>
                </c:pt>
                <c:pt idx="2">
                  <c:v>16930</c:v>
                </c:pt>
                <c:pt idx="3">
                  <c:v>21009</c:v>
                </c:pt>
                <c:pt idx="4">
                  <c:v>20761</c:v>
                </c:pt>
                <c:pt idx="5">
                  <c:v>16247</c:v>
                </c:pt>
                <c:pt idx="6">
                  <c:v>26057</c:v>
                </c:pt>
                <c:pt idx="7">
                  <c:v>23429</c:v>
                </c:pt>
                <c:pt idx="8">
                  <c:v>77347</c:v>
                </c:pt>
                <c:pt idx="9">
                  <c:v>62100</c:v>
                </c:pt>
                <c:pt idx="10">
                  <c:v>93084</c:v>
                </c:pt>
                <c:pt idx="11">
                  <c:v>87094</c:v>
                </c:pt>
                <c:pt idx="12">
                  <c:v>78598</c:v>
                </c:pt>
                <c:pt idx="13">
                  <c:v>137658</c:v>
                </c:pt>
                <c:pt idx="14">
                  <c:v>90973</c:v>
                </c:pt>
                <c:pt idx="15">
                  <c:v>112330</c:v>
                </c:pt>
                <c:pt idx="16">
                  <c:v>163098</c:v>
                </c:pt>
                <c:pt idx="17">
                  <c:v>174522</c:v>
                </c:pt>
                <c:pt idx="18">
                  <c:v>171499</c:v>
                </c:pt>
                <c:pt idx="19">
                  <c:v>217053</c:v>
                </c:pt>
                <c:pt idx="20">
                  <c:v>228420</c:v>
                </c:pt>
                <c:pt idx="21">
                  <c:v>240211</c:v>
                </c:pt>
                <c:pt idx="22">
                  <c:v>139662</c:v>
                </c:pt>
                <c:pt idx="23">
                  <c:v>180117</c:v>
                </c:pt>
                <c:pt idx="24">
                  <c:v>122089</c:v>
                </c:pt>
                <c:pt idx="25">
                  <c:v>139907</c:v>
                </c:pt>
                <c:pt idx="26">
                  <c:v>102345</c:v>
                </c:pt>
              </c:numCache>
            </c:numRef>
          </c:yVal>
          <c:smooth val="0"/>
          <c:extLst>
            <c:ext xmlns:c16="http://schemas.microsoft.com/office/drawing/2014/chart" uri="{C3380CC4-5D6E-409C-BE32-E72D297353CC}">
              <c16:uniqueId val="{00000000-9AED-4D0C-9B5D-11482C063D23}"/>
            </c:ext>
          </c:extLst>
        </c:ser>
        <c:dLbls>
          <c:showLegendKey val="0"/>
          <c:showVal val="0"/>
          <c:showCatName val="0"/>
          <c:showSerName val="0"/>
          <c:showPercent val="0"/>
          <c:showBubbleSize val="0"/>
        </c:dLbls>
        <c:axId val="342854464"/>
        <c:axId val="342855040"/>
      </c:scatterChart>
      <c:valAx>
        <c:axId val="342854464"/>
        <c:scaling>
          <c:orientation val="minMax"/>
          <c:max val="2017"/>
          <c:min val="1991"/>
        </c:scaling>
        <c:delete val="0"/>
        <c:axPos val="b"/>
        <c:numFmt formatCode="General" sourceLinked="1"/>
        <c:majorTickMark val="out"/>
        <c:minorTickMark val="none"/>
        <c:tickLblPos val="nextTo"/>
        <c:crossAx val="342855040"/>
        <c:crosses val="autoZero"/>
        <c:crossBetween val="midCat"/>
      </c:valAx>
      <c:valAx>
        <c:axId val="34285504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85446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Banded Rudderfish</a:t>
            </a:r>
          </a:p>
        </c:rich>
      </c:tx>
      <c:overlay val="0"/>
    </c:title>
    <c:autoTitleDeleted val="0"/>
    <c:plotArea>
      <c:layout/>
      <c:scatterChart>
        <c:scatterStyle val="lineMarker"/>
        <c:varyColors val="0"/>
        <c:ser>
          <c:idx val="4"/>
          <c:order val="0"/>
          <c:tx>
            <c:strRef>
              <c:f>'Jacks Complex'!$T$3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'Jacks Complex'!$R$9:$R$35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Complex'!$T$9:$T$35</c:f>
              <c:numCache>
                <c:formatCode>#,##0</c:formatCode>
                <c:ptCount val="27"/>
                <c:pt idx="0">
                  <c:v>79.431737999999996</c:v>
                </c:pt>
                <c:pt idx="1">
                  <c:v>4342.0478839999996</c:v>
                </c:pt>
                <c:pt idx="2">
                  <c:v>31350.134503900004</c:v>
                </c:pt>
                <c:pt idx="3">
                  <c:v>21582.48285</c:v>
                </c:pt>
                <c:pt idx="4">
                  <c:v>28600.094702409995</c:v>
                </c:pt>
                <c:pt idx="5">
                  <c:v>29256.139347359996</c:v>
                </c:pt>
                <c:pt idx="6">
                  <c:v>28346.240099470007</c:v>
                </c:pt>
                <c:pt idx="7">
                  <c:v>36751.313723799998</c:v>
                </c:pt>
                <c:pt idx="8">
                  <c:v>93273.93480409999</c:v>
                </c:pt>
                <c:pt idx="9">
                  <c:v>82512.86010431996</c:v>
                </c:pt>
                <c:pt idx="10">
                  <c:v>82699.811058300009</c:v>
                </c:pt>
                <c:pt idx="11">
                  <c:v>35509.171315530009</c:v>
                </c:pt>
                <c:pt idx="12">
                  <c:v>67565.454611337002</c:v>
                </c:pt>
                <c:pt idx="13">
                  <c:v>146629.13488703</c:v>
                </c:pt>
                <c:pt idx="14">
                  <c:v>58317.370544140009</c:v>
                </c:pt>
                <c:pt idx="15">
                  <c:v>116418.16135243997</c:v>
                </c:pt>
                <c:pt idx="16">
                  <c:v>96733.982971710022</c:v>
                </c:pt>
                <c:pt idx="17">
                  <c:v>76938.944386550997</c:v>
                </c:pt>
                <c:pt idx="18">
                  <c:v>62678.534830030003</c:v>
                </c:pt>
                <c:pt idx="19">
                  <c:v>83238.67596206101</c:v>
                </c:pt>
                <c:pt idx="20">
                  <c:v>102651.74779058999</c:v>
                </c:pt>
                <c:pt idx="21">
                  <c:v>121514.63355074296</c:v>
                </c:pt>
                <c:pt idx="22">
                  <c:v>82929.871953947964</c:v>
                </c:pt>
                <c:pt idx="23">
                  <c:v>108496.09828789294</c:v>
                </c:pt>
                <c:pt idx="24">
                  <c:v>34701.689807346993</c:v>
                </c:pt>
                <c:pt idx="25">
                  <c:v>53900.69740166999</c:v>
                </c:pt>
                <c:pt idx="26">
                  <c:v>28736.638488659999</c:v>
                </c:pt>
              </c:numCache>
            </c:numRef>
          </c:yVal>
          <c:smooth val="0"/>
          <c:extLst>
            <c:ext xmlns:c16="http://schemas.microsoft.com/office/drawing/2014/chart" uri="{C3380CC4-5D6E-409C-BE32-E72D297353CC}">
              <c16:uniqueId val="{00000001-BDDE-497C-9337-4708582EA750}"/>
            </c:ext>
          </c:extLst>
        </c:ser>
        <c:ser>
          <c:idx val="5"/>
          <c:order val="1"/>
          <c:tx>
            <c:strRef>
              <c:f>'Jacks Complex'!$Y$3</c:f>
              <c:strCache>
                <c:ptCount val="1"/>
                <c:pt idx="0">
                  <c:v>New Rec</c:v>
                </c:pt>
              </c:strCache>
            </c:strRef>
          </c:tx>
          <c:xVal>
            <c:numRef>
              <c:f>'Jacks Complex'!$W$9:$W$35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Complex'!$Y$9:$Y$35</c:f>
              <c:numCache>
                <c:formatCode>#,##0</c:formatCode>
                <c:ptCount val="27"/>
                <c:pt idx="0">
                  <c:v>79.431737999999996</c:v>
                </c:pt>
                <c:pt idx="1">
                  <c:v>4342.0478839999996</c:v>
                </c:pt>
                <c:pt idx="2">
                  <c:v>30872.4940613</c:v>
                </c:pt>
                <c:pt idx="3">
                  <c:v>21582.48285</c:v>
                </c:pt>
                <c:pt idx="4">
                  <c:v>35504.425640500005</c:v>
                </c:pt>
                <c:pt idx="5">
                  <c:v>25042.056916359998</c:v>
                </c:pt>
                <c:pt idx="6">
                  <c:v>56368.635510849992</c:v>
                </c:pt>
                <c:pt idx="7">
                  <c:v>40634.202755699996</c:v>
                </c:pt>
                <c:pt idx="8">
                  <c:v>81684.376534499985</c:v>
                </c:pt>
                <c:pt idx="9">
                  <c:v>241262.63474037996</c:v>
                </c:pt>
                <c:pt idx="10">
                  <c:v>135851.89107780001</c:v>
                </c:pt>
                <c:pt idx="11">
                  <c:v>70439.087410549982</c:v>
                </c:pt>
                <c:pt idx="12">
                  <c:v>86515.090686039955</c:v>
                </c:pt>
                <c:pt idx="13">
                  <c:v>181385.92219246484</c:v>
                </c:pt>
                <c:pt idx="14">
                  <c:v>66312.009655180023</c:v>
                </c:pt>
                <c:pt idx="15">
                  <c:v>126049.40633394694</c:v>
                </c:pt>
                <c:pt idx="16">
                  <c:v>122964.63219524403</c:v>
                </c:pt>
                <c:pt idx="17">
                  <c:v>82749.161449420004</c:v>
                </c:pt>
                <c:pt idx="18">
                  <c:v>86310.102678604031</c:v>
                </c:pt>
                <c:pt idx="19">
                  <c:v>147875.07414502997</c:v>
                </c:pt>
                <c:pt idx="20">
                  <c:v>150847.18119283294</c:v>
                </c:pt>
                <c:pt idx="21">
                  <c:v>199382.22905732205</c:v>
                </c:pt>
                <c:pt idx="22">
                  <c:v>98445.471181598972</c:v>
                </c:pt>
                <c:pt idx="23">
                  <c:v>131343.34094371699</c:v>
                </c:pt>
                <c:pt idx="24">
                  <c:v>57495.06819977596</c:v>
                </c:pt>
                <c:pt idx="25">
                  <c:v>57928.503403770002</c:v>
                </c:pt>
                <c:pt idx="26">
                  <c:v>111939.11071132201</c:v>
                </c:pt>
              </c:numCache>
            </c:numRef>
          </c:yVal>
          <c:smooth val="0"/>
          <c:extLst>
            <c:ext xmlns:c16="http://schemas.microsoft.com/office/drawing/2014/chart" uri="{C3380CC4-5D6E-409C-BE32-E72D297353CC}">
              <c16:uniqueId val="{00000003-BDDE-497C-9337-4708582EA750}"/>
            </c:ext>
          </c:extLst>
        </c:ser>
        <c:ser>
          <c:idx val="0"/>
          <c:order val="2"/>
          <c:tx>
            <c:strRef>
              <c:f>'Jacks Complex'!$O$3</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'Jacks Complex'!$M$9:$M$35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Complex'!$O$9:$O$35</c:f>
              <c:numCache>
                <c:formatCode>#,##0</c:formatCode>
                <c:ptCount val="27"/>
                <c:pt idx="0">
                  <c:v>117</c:v>
                </c:pt>
                <c:pt idx="1">
                  <c:v>4956</c:v>
                </c:pt>
                <c:pt idx="2">
                  <c:v>1215</c:v>
                </c:pt>
                <c:pt idx="3">
                  <c:v>4650</c:v>
                </c:pt>
                <c:pt idx="4">
                  <c:v>4394</c:v>
                </c:pt>
                <c:pt idx="5">
                  <c:v>9727</c:v>
                </c:pt>
                <c:pt idx="6">
                  <c:v>47610</c:v>
                </c:pt>
                <c:pt idx="7">
                  <c:v>35434</c:v>
                </c:pt>
                <c:pt idx="8">
                  <c:v>52160</c:v>
                </c:pt>
                <c:pt idx="9">
                  <c:v>58915</c:v>
                </c:pt>
                <c:pt idx="10">
                  <c:v>26412</c:v>
                </c:pt>
                <c:pt idx="11">
                  <c:v>20657</c:v>
                </c:pt>
                <c:pt idx="12">
                  <c:v>17073</c:v>
                </c:pt>
                <c:pt idx="13">
                  <c:v>32067</c:v>
                </c:pt>
                <c:pt idx="14">
                  <c:v>35699</c:v>
                </c:pt>
                <c:pt idx="15">
                  <c:v>31894</c:v>
                </c:pt>
                <c:pt idx="16">
                  <c:v>29905</c:v>
                </c:pt>
                <c:pt idx="17">
                  <c:v>27310</c:v>
                </c:pt>
                <c:pt idx="18">
                  <c:v>52686</c:v>
                </c:pt>
                <c:pt idx="19">
                  <c:v>43911</c:v>
                </c:pt>
                <c:pt idx="20">
                  <c:v>99648</c:v>
                </c:pt>
                <c:pt idx="21">
                  <c:v>80825</c:v>
                </c:pt>
                <c:pt idx="22">
                  <c:v>64925</c:v>
                </c:pt>
                <c:pt idx="23">
                  <c:v>53198</c:v>
                </c:pt>
                <c:pt idx="24">
                  <c:v>62182</c:v>
                </c:pt>
                <c:pt idx="25">
                  <c:v>51127</c:v>
                </c:pt>
                <c:pt idx="26">
                  <c:v>19955</c:v>
                </c:pt>
              </c:numCache>
            </c:numRef>
          </c:yVal>
          <c:smooth val="0"/>
          <c:extLst>
            <c:ext xmlns:c16="http://schemas.microsoft.com/office/drawing/2014/chart" uri="{C3380CC4-5D6E-409C-BE32-E72D297353CC}">
              <c16:uniqueId val="{00000000-1847-47E5-96DF-5D4A93E264E6}"/>
            </c:ext>
          </c:extLst>
        </c:ser>
        <c:dLbls>
          <c:showLegendKey val="0"/>
          <c:showVal val="0"/>
          <c:showCatName val="0"/>
          <c:showSerName val="0"/>
          <c:showPercent val="0"/>
          <c:showBubbleSize val="0"/>
        </c:dLbls>
        <c:axId val="342854464"/>
        <c:axId val="342855040"/>
      </c:scatterChart>
      <c:valAx>
        <c:axId val="342854464"/>
        <c:scaling>
          <c:orientation val="minMax"/>
          <c:max val="2017"/>
          <c:min val="1991"/>
        </c:scaling>
        <c:delete val="0"/>
        <c:axPos val="b"/>
        <c:numFmt formatCode="General" sourceLinked="1"/>
        <c:majorTickMark val="out"/>
        <c:minorTickMark val="none"/>
        <c:tickLblPos val="nextTo"/>
        <c:crossAx val="342855040"/>
        <c:crosses val="autoZero"/>
        <c:crossBetween val="midCat"/>
      </c:valAx>
      <c:valAx>
        <c:axId val="34285504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85446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Lesser Amberjack</a:t>
            </a:r>
          </a:p>
        </c:rich>
      </c:tx>
      <c:overlay val="0"/>
    </c:title>
    <c:autoTitleDeleted val="0"/>
    <c:plotArea>
      <c:layout/>
      <c:scatterChart>
        <c:scatterStyle val="lineMarker"/>
        <c:varyColors val="0"/>
        <c:ser>
          <c:idx val="4"/>
          <c:order val="0"/>
          <c:tx>
            <c:strRef>
              <c:f>'Jacks Complex'!$U$3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'Jacks Complex'!$R$9:$R$35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Complex'!$U$9:$U$35</c:f>
              <c:numCache>
                <c:formatCode>#,##0</c:formatCode>
                <c:ptCount val="27"/>
                <c:pt idx="0">
                  <c:v>10.714355999999999</c:v>
                </c:pt>
                <c:pt idx="1">
                  <c:v>7361.3765509000004</c:v>
                </c:pt>
                <c:pt idx="2">
                  <c:v>9328.3696454000001</c:v>
                </c:pt>
                <c:pt idx="3">
                  <c:v>2715.3115547070001</c:v>
                </c:pt>
                <c:pt idx="4">
                  <c:v>21.120068</c:v>
                </c:pt>
                <c:pt idx="5">
                  <c:v>1958.6478264000002</c:v>
                </c:pt>
                <c:pt idx="6">
                  <c:v>1300.7801379999999</c:v>
                </c:pt>
                <c:pt idx="7">
                  <c:v>2396.0619451600001</c:v>
                </c:pt>
                <c:pt idx="8">
                  <c:v>1124.75619964</c:v>
                </c:pt>
                <c:pt idx="9">
                  <c:v>3490.0992862069997</c:v>
                </c:pt>
                <c:pt idx="10">
                  <c:v>2523.0363281999998</c:v>
                </c:pt>
                <c:pt idx="11">
                  <c:v>2351.7708689000001</c:v>
                </c:pt>
                <c:pt idx="12">
                  <c:v>681.71974511799999</c:v>
                </c:pt>
                <c:pt idx="13">
                  <c:v>1242.9402451000001</c:v>
                </c:pt>
                <c:pt idx="14">
                  <c:v>1124.9586899000001</c:v>
                </c:pt>
                <c:pt idx="15">
                  <c:v>3299.2749357000002</c:v>
                </c:pt>
                <c:pt idx="16">
                  <c:v>14948.775312000002</c:v>
                </c:pt>
                <c:pt idx="17">
                  <c:v>5691.9798322000015</c:v>
                </c:pt>
                <c:pt idx="18">
                  <c:v>156.20252379999999</c:v>
                </c:pt>
                <c:pt idx="19">
                  <c:v>3.8293902000000002</c:v>
                </c:pt>
                <c:pt idx="20">
                  <c:v>392.27273517700002</c:v>
                </c:pt>
                <c:pt idx="21">
                  <c:v>44.074363200000001</c:v>
                </c:pt>
                <c:pt idx="22">
                  <c:v>5419.76591887</c:v>
                </c:pt>
                <c:pt idx="23">
                  <c:v>5139.8117249870002</c:v>
                </c:pt>
                <c:pt idx="24">
                  <c:v>1302.6449363100003</c:v>
                </c:pt>
                <c:pt idx="25">
                  <c:v>913.56256078000024</c:v>
                </c:pt>
                <c:pt idx="26">
                  <c:v>244.01615099999998</c:v>
                </c:pt>
              </c:numCache>
            </c:numRef>
          </c:yVal>
          <c:smooth val="0"/>
          <c:extLst>
            <c:ext xmlns:c16="http://schemas.microsoft.com/office/drawing/2014/chart" uri="{C3380CC4-5D6E-409C-BE32-E72D297353CC}">
              <c16:uniqueId val="{00000001-8A5A-4AB4-A87B-FB4E7720FFF1}"/>
            </c:ext>
          </c:extLst>
        </c:ser>
        <c:ser>
          <c:idx val="5"/>
          <c:order val="1"/>
          <c:tx>
            <c:strRef>
              <c:f>'Jacks Complex'!$Z$3</c:f>
              <c:strCache>
                <c:ptCount val="1"/>
                <c:pt idx="0">
                  <c:v>New Rec</c:v>
                </c:pt>
              </c:strCache>
            </c:strRef>
          </c:tx>
          <c:xVal>
            <c:numRef>
              <c:f>'Jacks Complex'!$W$9:$W$35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Complex'!$Z$9:$Z$35</c:f>
              <c:numCache>
                <c:formatCode>#,##0</c:formatCode>
                <c:ptCount val="27"/>
                <c:pt idx="0">
                  <c:v>10.714355999999999</c:v>
                </c:pt>
                <c:pt idx="1">
                  <c:v>7399.4266038000005</c:v>
                </c:pt>
                <c:pt idx="2">
                  <c:v>18300.914256550004</c:v>
                </c:pt>
                <c:pt idx="3">
                  <c:v>600.29710059999991</c:v>
                </c:pt>
                <c:pt idx="4">
                  <c:v>21.120068</c:v>
                </c:pt>
                <c:pt idx="5">
                  <c:v>2483.8427705999998</c:v>
                </c:pt>
                <c:pt idx="6">
                  <c:v>1300.7801379999999</c:v>
                </c:pt>
                <c:pt idx="7">
                  <c:v>4811.061541</c:v>
                </c:pt>
                <c:pt idx="8">
                  <c:v>2282.5137940800005</c:v>
                </c:pt>
                <c:pt idx="9">
                  <c:v>5271.4953676700006</c:v>
                </c:pt>
                <c:pt idx="10">
                  <c:v>4778.9476728999998</c:v>
                </c:pt>
                <c:pt idx="11">
                  <c:v>4125.0350589600002</c:v>
                </c:pt>
                <c:pt idx="12">
                  <c:v>68.022821678</c:v>
                </c:pt>
                <c:pt idx="13">
                  <c:v>1284.1907293000002</c:v>
                </c:pt>
                <c:pt idx="14">
                  <c:v>1318.7794868000001</c:v>
                </c:pt>
                <c:pt idx="15">
                  <c:v>4125.3675062000002</c:v>
                </c:pt>
                <c:pt idx="16">
                  <c:v>14948.775312000002</c:v>
                </c:pt>
                <c:pt idx="17">
                  <c:v>3684.6691990999998</c:v>
                </c:pt>
                <c:pt idx="18">
                  <c:v>156.20252379999999</c:v>
                </c:pt>
                <c:pt idx="19">
                  <c:v>3.8293902000000002</c:v>
                </c:pt>
                <c:pt idx="20">
                  <c:v>398.44785690999998</c:v>
                </c:pt>
                <c:pt idx="21">
                  <c:v>44.074363200000001</c:v>
                </c:pt>
                <c:pt idx="22">
                  <c:v>5730.4621535000006</c:v>
                </c:pt>
                <c:pt idx="23">
                  <c:v>6335.2622533479998</c:v>
                </c:pt>
                <c:pt idx="24">
                  <c:v>1645.9779211500002</c:v>
                </c:pt>
                <c:pt idx="25">
                  <c:v>897.96181972000022</c:v>
                </c:pt>
                <c:pt idx="26">
                  <c:v>244.01615099999998</c:v>
                </c:pt>
              </c:numCache>
            </c:numRef>
          </c:yVal>
          <c:smooth val="0"/>
          <c:extLst>
            <c:ext xmlns:c16="http://schemas.microsoft.com/office/drawing/2014/chart" uri="{C3380CC4-5D6E-409C-BE32-E72D297353CC}">
              <c16:uniqueId val="{00000003-8A5A-4AB4-A87B-FB4E7720FFF1}"/>
            </c:ext>
          </c:extLst>
        </c:ser>
        <c:ser>
          <c:idx val="0"/>
          <c:order val="2"/>
          <c:tx>
            <c:strRef>
              <c:f>'Jacks Complex'!$P$3</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'Jacks Complex'!$M$9:$M$35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Complex'!$P$9:$P$35</c:f>
              <c:numCache>
                <c:formatCode>#,##0</c:formatCode>
                <c:ptCount val="27"/>
                <c:pt idx="0">
                  <c:v>7372</c:v>
                </c:pt>
                <c:pt idx="1">
                  <c:v>13649</c:v>
                </c:pt>
                <c:pt idx="2">
                  <c:v>3850</c:v>
                </c:pt>
                <c:pt idx="3">
                  <c:v>6108</c:v>
                </c:pt>
                <c:pt idx="4">
                  <c:v>5090</c:v>
                </c:pt>
                <c:pt idx="5">
                  <c:v>6651</c:v>
                </c:pt>
                <c:pt idx="6">
                  <c:v>17082</c:v>
                </c:pt>
                <c:pt idx="7">
                  <c:v>4858</c:v>
                </c:pt>
                <c:pt idx="8">
                  <c:v>10121</c:v>
                </c:pt>
                <c:pt idx="9">
                  <c:v>5772</c:v>
                </c:pt>
                <c:pt idx="10">
                  <c:v>4412</c:v>
                </c:pt>
                <c:pt idx="11">
                  <c:v>4044</c:v>
                </c:pt>
                <c:pt idx="12">
                  <c:v>3507</c:v>
                </c:pt>
                <c:pt idx="13">
                  <c:v>2209</c:v>
                </c:pt>
                <c:pt idx="14">
                  <c:v>8140</c:v>
                </c:pt>
                <c:pt idx="15">
                  <c:v>3603</c:v>
                </c:pt>
                <c:pt idx="16">
                  <c:v>4547</c:v>
                </c:pt>
                <c:pt idx="17">
                  <c:v>934</c:v>
                </c:pt>
                <c:pt idx="18">
                  <c:v>8325</c:v>
                </c:pt>
                <c:pt idx="19">
                  <c:v>13854</c:v>
                </c:pt>
                <c:pt idx="20">
                  <c:v>48356</c:v>
                </c:pt>
                <c:pt idx="21">
                  <c:v>14173</c:v>
                </c:pt>
                <c:pt idx="22">
                  <c:v>2162</c:v>
                </c:pt>
                <c:pt idx="23">
                  <c:v>3142</c:v>
                </c:pt>
                <c:pt idx="24">
                  <c:v>2919</c:v>
                </c:pt>
                <c:pt idx="25">
                  <c:v>12018</c:v>
                </c:pt>
                <c:pt idx="26">
                  <c:v>15864</c:v>
                </c:pt>
              </c:numCache>
            </c:numRef>
          </c:yVal>
          <c:smooth val="0"/>
          <c:extLst>
            <c:ext xmlns:c16="http://schemas.microsoft.com/office/drawing/2014/chart" uri="{C3380CC4-5D6E-409C-BE32-E72D297353CC}">
              <c16:uniqueId val="{00000000-A4CD-4978-B5E3-98BFA26A9CA2}"/>
            </c:ext>
          </c:extLst>
        </c:ser>
        <c:dLbls>
          <c:showLegendKey val="0"/>
          <c:showVal val="0"/>
          <c:showCatName val="0"/>
          <c:showSerName val="0"/>
          <c:showPercent val="0"/>
          <c:showBubbleSize val="0"/>
        </c:dLbls>
        <c:axId val="342854464"/>
        <c:axId val="342855040"/>
      </c:scatterChart>
      <c:valAx>
        <c:axId val="342854464"/>
        <c:scaling>
          <c:orientation val="minMax"/>
          <c:max val="2017"/>
          <c:min val="1991"/>
        </c:scaling>
        <c:delete val="0"/>
        <c:axPos val="b"/>
        <c:numFmt formatCode="General" sourceLinked="1"/>
        <c:majorTickMark val="out"/>
        <c:minorTickMark val="none"/>
        <c:tickLblPos val="nextTo"/>
        <c:crossAx val="342855040"/>
        <c:crosses val="autoZero"/>
        <c:crossBetween val="midCat"/>
      </c:valAx>
      <c:valAx>
        <c:axId val="342855040"/>
        <c:scaling>
          <c:orientation val="minMax"/>
          <c:max val="5000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85446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Jacks Landings</a:t>
            </a:r>
          </a:p>
        </c:rich>
      </c:tx>
      <c:overlay val="0"/>
    </c:title>
    <c:autoTitleDeleted val="0"/>
    <c:plotArea>
      <c:layout/>
      <c:scatterChart>
        <c:scatterStyle val="lineMarker"/>
        <c:varyColors val="0"/>
        <c:ser>
          <c:idx val="0"/>
          <c:order val="0"/>
          <c:tx>
            <c:strRef>
              <c:f>'Jacks Complex'!$H$2</c:f>
              <c:strCache>
                <c:ptCount val="1"/>
                <c:pt idx="0">
                  <c:v>Almaco Jack</c:v>
                </c:pt>
              </c:strCache>
            </c:strRef>
          </c:tx>
          <c:xVal>
            <c:numRef>
              <c:f>'Jacks Complex'!$G$9:$G$35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Complex'!$H$9:$H$35</c:f>
              <c:numCache>
                <c:formatCode>#,##0</c:formatCode>
                <c:ptCount val="27"/>
                <c:pt idx="0">
                  <c:v>19987.737095999997</c:v>
                </c:pt>
                <c:pt idx="1">
                  <c:v>68079.062040309989</c:v>
                </c:pt>
                <c:pt idx="2">
                  <c:v>54291.5199355</c:v>
                </c:pt>
                <c:pt idx="3">
                  <c:v>73163.652441780025</c:v>
                </c:pt>
                <c:pt idx="4">
                  <c:v>91729.818924449995</c:v>
                </c:pt>
                <c:pt idx="5">
                  <c:v>52637.781049999998</c:v>
                </c:pt>
                <c:pt idx="6">
                  <c:v>61953.304114899991</c:v>
                </c:pt>
                <c:pt idx="7">
                  <c:v>58787.146638699996</c:v>
                </c:pt>
                <c:pt idx="8">
                  <c:v>295752.95791570004</c:v>
                </c:pt>
                <c:pt idx="9">
                  <c:v>191217.98270306303</c:v>
                </c:pt>
                <c:pt idx="10">
                  <c:v>251984.62853030697</c:v>
                </c:pt>
                <c:pt idx="11">
                  <c:v>158931.44351520395</c:v>
                </c:pt>
                <c:pt idx="12">
                  <c:v>373892.20666102006</c:v>
                </c:pt>
                <c:pt idx="13">
                  <c:v>325876.34495488007</c:v>
                </c:pt>
                <c:pt idx="14">
                  <c:v>149074.52221239998</c:v>
                </c:pt>
                <c:pt idx="15">
                  <c:v>458447.62384110992</c:v>
                </c:pt>
                <c:pt idx="16">
                  <c:v>478901.18354238011</c:v>
                </c:pt>
                <c:pt idx="17">
                  <c:v>300476.33166718995</c:v>
                </c:pt>
                <c:pt idx="18">
                  <c:v>310699.45814230794</c:v>
                </c:pt>
                <c:pt idx="19">
                  <c:v>267010.04306028999</c:v>
                </c:pt>
                <c:pt idx="20">
                  <c:v>367408.02728530008</c:v>
                </c:pt>
                <c:pt idx="21">
                  <c:v>382425.04516476195</c:v>
                </c:pt>
                <c:pt idx="22">
                  <c:v>277184.74821268802</c:v>
                </c:pt>
                <c:pt idx="23">
                  <c:v>375544.32137103</c:v>
                </c:pt>
                <c:pt idx="24">
                  <c:v>401002.20663621195</c:v>
                </c:pt>
                <c:pt idx="25">
                  <c:v>606561.95302410796</c:v>
                </c:pt>
                <c:pt idx="26">
                  <c:v>456286.76308268995</c:v>
                </c:pt>
              </c:numCache>
            </c:numRef>
          </c:yVal>
          <c:smooth val="0"/>
          <c:extLst>
            <c:ext xmlns:c16="http://schemas.microsoft.com/office/drawing/2014/chart" uri="{C3380CC4-5D6E-409C-BE32-E72D297353CC}">
              <c16:uniqueId val="{00000000-8ADA-4681-B9A0-039A903EE21E}"/>
            </c:ext>
          </c:extLst>
        </c:ser>
        <c:ser>
          <c:idx val="1"/>
          <c:order val="1"/>
          <c:tx>
            <c:strRef>
              <c:f>'Jacks Complex'!$I$2</c:f>
              <c:strCache>
                <c:ptCount val="1"/>
                <c:pt idx="0">
                  <c:v>Banded Rudderfish</c:v>
                </c:pt>
              </c:strCache>
            </c:strRef>
          </c:tx>
          <c:xVal>
            <c:numRef>
              <c:f>'Jacks Complex'!$G$9:$G$35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Complex'!$I$9:$I$35</c:f>
              <c:numCache>
                <c:formatCode>#,##0</c:formatCode>
                <c:ptCount val="27"/>
                <c:pt idx="0">
                  <c:v>196.431738</c:v>
                </c:pt>
                <c:pt idx="1">
                  <c:v>9298.0478839999996</c:v>
                </c:pt>
                <c:pt idx="2">
                  <c:v>32087.4940613</c:v>
                </c:pt>
                <c:pt idx="3">
                  <c:v>26232.48285</c:v>
                </c:pt>
                <c:pt idx="4">
                  <c:v>39898.425640500005</c:v>
                </c:pt>
                <c:pt idx="5">
                  <c:v>34769.056916360001</c:v>
                </c:pt>
                <c:pt idx="6">
                  <c:v>103978.63551085</c:v>
                </c:pt>
                <c:pt idx="7">
                  <c:v>76068.202755699996</c:v>
                </c:pt>
                <c:pt idx="8">
                  <c:v>133844.37653449998</c:v>
                </c:pt>
                <c:pt idx="9">
                  <c:v>300177.63474037999</c:v>
                </c:pt>
                <c:pt idx="10">
                  <c:v>162263.89107780001</c:v>
                </c:pt>
                <c:pt idx="11">
                  <c:v>91096.087410549982</c:v>
                </c:pt>
                <c:pt idx="12">
                  <c:v>103588.09068603996</c:v>
                </c:pt>
                <c:pt idx="13">
                  <c:v>213452.92219246484</c:v>
                </c:pt>
                <c:pt idx="14">
                  <c:v>102011.00965518002</c:v>
                </c:pt>
                <c:pt idx="15">
                  <c:v>157943.40633394694</c:v>
                </c:pt>
                <c:pt idx="16">
                  <c:v>152869.63219524402</c:v>
                </c:pt>
                <c:pt idx="17">
                  <c:v>110059.16144942</c:v>
                </c:pt>
                <c:pt idx="18">
                  <c:v>138996.10267860402</c:v>
                </c:pt>
                <c:pt idx="19">
                  <c:v>191786.07414502997</c:v>
                </c:pt>
                <c:pt idx="20">
                  <c:v>250495.18119283294</c:v>
                </c:pt>
                <c:pt idx="21">
                  <c:v>280207.22905732202</c:v>
                </c:pt>
                <c:pt idx="22">
                  <c:v>163370.47118159896</c:v>
                </c:pt>
                <c:pt idx="23">
                  <c:v>184541.34094371699</c:v>
                </c:pt>
                <c:pt idx="24">
                  <c:v>119677.06819977597</c:v>
                </c:pt>
                <c:pt idx="25">
                  <c:v>109055.50340377001</c:v>
                </c:pt>
                <c:pt idx="26">
                  <c:v>131894.11071132199</c:v>
                </c:pt>
              </c:numCache>
            </c:numRef>
          </c:yVal>
          <c:smooth val="0"/>
          <c:extLst>
            <c:ext xmlns:c16="http://schemas.microsoft.com/office/drawing/2014/chart" uri="{C3380CC4-5D6E-409C-BE32-E72D297353CC}">
              <c16:uniqueId val="{00000001-8ADA-4681-B9A0-039A903EE21E}"/>
            </c:ext>
          </c:extLst>
        </c:ser>
        <c:ser>
          <c:idx val="2"/>
          <c:order val="2"/>
          <c:tx>
            <c:strRef>
              <c:f>'Jacks Complex'!$J$2</c:f>
              <c:strCache>
                <c:ptCount val="1"/>
                <c:pt idx="0">
                  <c:v>Lesser Amberjack</c:v>
                </c:pt>
              </c:strCache>
            </c:strRef>
          </c:tx>
          <c:xVal>
            <c:numRef>
              <c:f>'Jacks Complex'!$G$9:$G$35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Complex'!$J$9:$J$35</c:f>
              <c:numCache>
                <c:formatCode>#,##0</c:formatCode>
                <c:ptCount val="27"/>
                <c:pt idx="0">
                  <c:v>7382.7143560000004</c:v>
                </c:pt>
                <c:pt idx="1">
                  <c:v>21048.426603799999</c:v>
                </c:pt>
                <c:pt idx="2">
                  <c:v>22150.914256550004</c:v>
                </c:pt>
                <c:pt idx="3">
                  <c:v>6708.2971005999998</c:v>
                </c:pt>
                <c:pt idx="4">
                  <c:v>5111.1200680000002</c:v>
                </c:pt>
                <c:pt idx="5">
                  <c:v>9134.8427706000002</c:v>
                </c:pt>
                <c:pt idx="6">
                  <c:v>18382.780137999998</c:v>
                </c:pt>
                <c:pt idx="7">
                  <c:v>9669.0615409999991</c:v>
                </c:pt>
                <c:pt idx="8">
                  <c:v>12403.513794080001</c:v>
                </c:pt>
                <c:pt idx="9">
                  <c:v>11043.495367670001</c:v>
                </c:pt>
                <c:pt idx="10">
                  <c:v>9190.9476728999998</c:v>
                </c:pt>
                <c:pt idx="11">
                  <c:v>8169.0350589600002</c:v>
                </c:pt>
                <c:pt idx="12">
                  <c:v>3575.0228216780001</c:v>
                </c:pt>
                <c:pt idx="13">
                  <c:v>3493.1907293000004</c:v>
                </c:pt>
                <c:pt idx="14">
                  <c:v>9458.7794868000001</c:v>
                </c:pt>
                <c:pt idx="15">
                  <c:v>7728.3675062000002</c:v>
                </c:pt>
                <c:pt idx="16">
                  <c:v>19495.775312000002</c:v>
                </c:pt>
                <c:pt idx="17">
                  <c:v>4618.6691990999998</c:v>
                </c:pt>
                <c:pt idx="18">
                  <c:v>8481.2025238000006</c:v>
                </c:pt>
                <c:pt idx="19">
                  <c:v>13857.8293902</c:v>
                </c:pt>
                <c:pt idx="20">
                  <c:v>48754.447856910003</c:v>
                </c:pt>
                <c:pt idx="21">
                  <c:v>14217.074363199999</c:v>
                </c:pt>
                <c:pt idx="22">
                  <c:v>7892.4621535000006</c:v>
                </c:pt>
                <c:pt idx="23">
                  <c:v>9477.2622533479989</c:v>
                </c:pt>
                <c:pt idx="24">
                  <c:v>4564.9779211499999</c:v>
                </c:pt>
                <c:pt idx="25">
                  <c:v>12915.96181972</c:v>
                </c:pt>
                <c:pt idx="26">
                  <c:v>16108.016151</c:v>
                </c:pt>
              </c:numCache>
            </c:numRef>
          </c:yVal>
          <c:smooth val="0"/>
          <c:extLst>
            <c:ext xmlns:c16="http://schemas.microsoft.com/office/drawing/2014/chart" uri="{C3380CC4-5D6E-409C-BE32-E72D297353CC}">
              <c16:uniqueId val="{00000002-8ADA-4681-B9A0-039A903EE21E}"/>
            </c:ext>
          </c:extLst>
        </c:ser>
        <c:ser>
          <c:idx val="4"/>
          <c:order val="3"/>
          <c:tx>
            <c:strRef>
              <c:f>'Jacks Complex'!$K$3</c:f>
              <c:strCache>
                <c:ptCount val="1"/>
                <c:pt idx="0">
                  <c:v>Total</c:v>
                </c:pt>
              </c:strCache>
            </c:strRef>
          </c:tx>
          <c:spPr>
            <a:ln>
              <a:solidFill>
                <a:schemeClr val="tx2"/>
              </a:solidFill>
            </a:ln>
          </c:spPr>
          <c:marker>
            <c:spPr>
              <a:ln>
                <a:solidFill>
                  <a:srgbClr val="FF0000"/>
                </a:solidFill>
              </a:ln>
            </c:spPr>
          </c:marker>
          <c:xVal>
            <c:numRef>
              <c:f>'Jacks Complex'!$G$9:$G$35</c:f>
              <c:numCache>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Cache>
            </c:numRef>
          </c:xVal>
          <c:yVal>
            <c:numRef>
              <c:f>'Jacks Complex'!$K$9:$K$35</c:f>
              <c:numCache>
                <c:formatCode>#,##0</c:formatCode>
                <c:ptCount val="27"/>
                <c:pt idx="0">
                  <c:v>27566.883189999997</c:v>
                </c:pt>
                <c:pt idx="1">
                  <c:v>98425.53652810998</c:v>
                </c:pt>
                <c:pt idx="2">
                  <c:v>108529.92825335001</c:v>
                </c:pt>
                <c:pt idx="3">
                  <c:v>106104.43239238003</c:v>
                </c:pt>
                <c:pt idx="4">
                  <c:v>136739.36463294999</c:v>
                </c:pt>
                <c:pt idx="5">
                  <c:v>96541.680736959999</c:v>
                </c:pt>
                <c:pt idx="6">
                  <c:v>184314.71976375001</c:v>
                </c:pt>
                <c:pt idx="7">
                  <c:v>144524.4109354</c:v>
                </c:pt>
                <c:pt idx="8">
                  <c:v>442000.84824428003</c:v>
                </c:pt>
                <c:pt idx="9">
                  <c:v>502439.11281111307</c:v>
                </c:pt>
                <c:pt idx="10">
                  <c:v>423439.46728100698</c:v>
                </c:pt>
                <c:pt idx="11">
                  <c:v>258196.56598471393</c:v>
                </c:pt>
                <c:pt idx="12">
                  <c:v>481055.32016873802</c:v>
                </c:pt>
                <c:pt idx="13">
                  <c:v>542822.45787664491</c:v>
                </c:pt>
                <c:pt idx="14">
                  <c:v>260544.31135438001</c:v>
                </c:pt>
                <c:pt idx="15">
                  <c:v>624119.39768125687</c:v>
                </c:pt>
                <c:pt idx="16">
                  <c:v>651266.59104962414</c:v>
                </c:pt>
                <c:pt idx="17">
                  <c:v>415154.16231570998</c:v>
                </c:pt>
                <c:pt idx="18">
                  <c:v>458176.76334471197</c:v>
                </c:pt>
                <c:pt idx="19">
                  <c:v>472653.9465955199</c:v>
                </c:pt>
                <c:pt idx="20">
                  <c:v>666657.65633504302</c:v>
                </c:pt>
                <c:pt idx="21">
                  <c:v>676849.34858528397</c:v>
                </c:pt>
                <c:pt idx="22">
                  <c:v>448447.68154778698</c:v>
                </c:pt>
                <c:pt idx="23">
                  <c:v>569562.92456809501</c:v>
                </c:pt>
                <c:pt idx="24">
                  <c:v>525244.25275713799</c:v>
                </c:pt>
                <c:pt idx="25">
                  <c:v>728533.41824759799</c:v>
                </c:pt>
                <c:pt idx="26">
                  <c:v>604288.88994501205</c:v>
                </c:pt>
              </c:numCache>
            </c:numRef>
          </c:yVal>
          <c:smooth val="0"/>
          <c:extLst>
            <c:ext xmlns:c16="http://schemas.microsoft.com/office/drawing/2014/chart" uri="{C3380CC4-5D6E-409C-BE32-E72D297353CC}">
              <c16:uniqueId val="{00000003-8ADA-4681-B9A0-039A903EE21E}"/>
            </c:ext>
          </c:extLst>
        </c:ser>
        <c:dLbls>
          <c:showLegendKey val="0"/>
          <c:showVal val="0"/>
          <c:showCatName val="0"/>
          <c:showSerName val="0"/>
          <c:showPercent val="0"/>
          <c:showBubbleSize val="0"/>
        </c:dLbls>
        <c:axId val="342851584"/>
        <c:axId val="342852160"/>
      </c:scatterChart>
      <c:valAx>
        <c:axId val="342851584"/>
        <c:scaling>
          <c:orientation val="minMax"/>
          <c:max val="2017"/>
          <c:min val="1991"/>
        </c:scaling>
        <c:delete val="0"/>
        <c:axPos val="b"/>
        <c:title>
          <c:tx>
            <c:rich>
              <a:bodyPr/>
              <a:lstStyle/>
              <a:p>
                <a:pPr>
                  <a:defRPr/>
                </a:pPr>
                <a:r>
                  <a:rPr lang="en-US"/>
                  <a:t>Year</a:t>
                </a:r>
              </a:p>
            </c:rich>
          </c:tx>
          <c:overlay val="0"/>
        </c:title>
        <c:numFmt formatCode="General" sourceLinked="1"/>
        <c:majorTickMark val="out"/>
        <c:minorTickMark val="none"/>
        <c:tickLblPos val="nextTo"/>
        <c:crossAx val="342852160"/>
        <c:crosses val="autoZero"/>
        <c:crossBetween val="midCat"/>
      </c:valAx>
      <c:valAx>
        <c:axId val="34285216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2851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Snappers Landings</a:t>
            </a:r>
          </a:p>
        </c:rich>
      </c:tx>
      <c:overlay val="0"/>
    </c:title>
    <c:autoTitleDeleted val="0"/>
    <c:plotArea>
      <c:layout/>
      <c:scatterChart>
        <c:scatterStyle val="lineMarker"/>
        <c:varyColors val="0"/>
        <c:ser>
          <c:idx val="0"/>
          <c:order val="0"/>
          <c:tx>
            <c:strRef>
              <c:f>'Snappers Complex'!$B$2</c:f>
              <c:strCache>
                <c:ptCount val="1"/>
                <c:pt idx="0">
                  <c:v>Gray Snapper</c:v>
                </c:pt>
              </c:strCache>
            </c:strRef>
          </c:tx>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Complex'!$B$4:$B$35</c:f>
              <c:numCache>
                <c:formatCode>#,##0</c:formatCode>
                <c:ptCount val="32"/>
                <c:pt idx="0">
                  <c:v>608530.63806601008</c:v>
                </c:pt>
                <c:pt idx="1">
                  <c:v>805872.22622945486</c:v>
                </c:pt>
                <c:pt idx="2">
                  <c:v>697263.22863763897</c:v>
                </c:pt>
                <c:pt idx="3">
                  <c:v>568808.23850823997</c:v>
                </c:pt>
                <c:pt idx="4">
                  <c:v>546805.10855919006</c:v>
                </c:pt>
                <c:pt idx="5">
                  <c:v>627098.08133609989</c:v>
                </c:pt>
                <c:pt idx="6">
                  <c:v>667139.61028907984</c:v>
                </c:pt>
                <c:pt idx="7">
                  <c:v>539239.66541148</c:v>
                </c:pt>
                <c:pt idx="8">
                  <c:v>614433.98909810022</c:v>
                </c:pt>
                <c:pt idx="9">
                  <c:v>726296.37332851975</c:v>
                </c:pt>
                <c:pt idx="10">
                  <c:v>653962.26525696996</c:v>
                </c:pt>
                <c:pt idx="11">
                  <c:v>699558.96186943003</c:v>
                </c:pt>
                <c:pt idx="12">
                  <c:v>554116.87777909008</c:v>
                </c:pt>
                <c:pt idx="13">
                  <c:v>550311.521538998</c:v>
                </c:pt>
                <c:pt idx="14">
                  <c:v>699054.13821642403</c:v>
                </c:pt>
                <c:pt idx="15">
                  <c:v>795743.00040198036</c:v>
                </c:pt>
                <c:pt idx="16">
                  <c:v>669694.21151223988</c:v>
                </c:pt>
                <c:pt idx="17">
                  <c:v>861561.67267480982</c:v>
                </c:pt>
                <c:pt idx="18">
                  <c:v>521178.82889641984</c:v>
                </c:pt>
                <c:pt idx="19">
                  <c:v>647683.86038239999</c:v>
                </c:pt>
                <c:pt idx="20">
                  <c:v>621989.13662426709</c:v>
                </c:pt>
                <c:pt idx="21">
                  <c:v>798329.95080700936</c:v>
                </c:pt>
                <c:pt idx="22">
                  <c:v>531155.75174359581</c:v>
                </c:pt>
                <c:pt idx="23">
                  <c:v>403423.492352392</c:v>
                </c:pt>
                <c:pt idx="24">
                  <c:v>344472.818479429</c:v>
                </c:pt>
                <c:pt idx="25">
                  <c:v>364840.77832263487</c:v>
                </c:pt>
                <c:pt idx="26">
                  <c:v>445567.5174050419</c:v>
                </c:pt>
                <c:pt idx="27">
                  <c:v>856380.2144409602</c:v>
                </c:pt>
                <c:pt idx="28">
                  <c:v>870928.30813552311</c:v>
                </c:pt>
                <c:pt idx="29">
                  <c:v>648048.05315878987</c:v>
                </c:pt>
                <c:pt idx="30">
                  <c:v>1132192.4080016373</c:v>
                </c:pt>
                <c:pt idx="31">
                  <c:v>881030.18111789972</c:v>
                </c:pt>
              </c:numCache>
            </c:numRef>
          </c:yVal>
          <c:smooth val="0"/>
          <c:extLst>
            <c:ext xmlns:c16="http://schemas.microsoft.com/office/drawing/2014/chart" uri="{C3380CC4-5D6E-409C-BE32-E72D297353CC}">
              <c16:uniqueId val="{00000000-4E7F-4F6A-97A3-BA37FAD6D8E5}"/>
            </c:ext>
          </c:extLst>
        </c:ser>
        <c:ser>
          <c:idx val="1"/>
          <c:order val="1"/>
          <c:tx>
            <c:strRef>
              <c:f>'Snappers Complex'!$C$2</c:f>
              <c:strCache>
                <c:ptCount val="1"/>
                <c:pt idx="0">
                  <c:v>Lane Snapper</c:v>
                </c:pt>
              </c:strCache>
            </c:strRef>
          </c:tx>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Complex'!$C$4:$C$35</c:f>
              <c:numCache>
                <c:formatCode>#,##0</c:formatCode>
                <c:ptCount val="32"/>
                <c:pt idx="0">
                  <c:v>71761.529397529986</c:v>
                </c:pt>
                <c:pt idx="1">
                  <c:v>161764.27256849999</c:v>
                </c:pt>
                <c:pt idx="2">
                  <c:v>175950.78905413003</c:v>
                </c:pt>
                <c:pt idx="3">
                  <c:v>194598.08240002001</c:v>
                </c:pt>
                <c:pt idx="4">
                  <c:v>95806.09436221997</c:v>
                </c:pt>
                <c:pt idx="5">
                  <c:v>115771.5352423</c:v>
                </c:pt>
                <c:pt idx="6">
                  <c:v>102318.01860241999</c:v>
                </c:pt>
                <c:pt idx="7">
                  <c:v>107307.50278431003</c:v>
                </c:pt>
                <c:pt idx="8">
                  <c:v>98424.729029400012</c:v>
                </c:pt>
                <c:pt idx="9">
                  <c:v>79221.283701680019</c:v>
                </c:pt>
                <c:pt idx="10">
                  <c:v>73485.704053999987</c:v>
                </c:pt>
                <c:pt idx="11">
                  <c:v>128513.54824916</c:v>
                </c:pt>
                <c:pt idx="12">
                  <c:v>79335.486508415022</c:v>
                </c:pt>
                <c:pt idx="13">
                  <c:v>97751.640044670028</c:v>
                </c:pt>
                <c:pt idx="14">
                  <c:v>124034.361965331</c:v>
                </c:pt>
                <c:pt idx="15">
                  <c:v>133089.77534917404</c:v>
                </c:pt>
                <c:pt idx="16">
                  <c:v>94397.324461669967</c:v>
                </c:pt>
                <c:pt idx="17">
                  <c:v>119983.77916288697</c:v>
                </c:pt>
                <c:pt idx="18">
                  <c:v>99376.321551188012</c:v>
                </c:pt>
                <c:pt idx="19">
                  <c:v>112893.40762449199</c:v>
                </c:pt>
                <c:pt idx="20">
                  <c:v>66093.68528470998</c:v>
                </c:pt>
                <c:pt idx="21">
                  <c:v>80450.655506399009</c:v>
                </c:pt>
                <c:pt idx="22">
                  <c:v>91073.669397124206</c:v>
                </c:pt>
                <c:pt idx="23">
                  <c:v>54971.917234336004</c:v>
                </c:pt>
                <c:pt idx="24">
                  <c:v>31286.354840579897</c:v>
                </c:pt>
                <c:pt idx="25">
                  <c:v>32492.722334809991</c:v>
                </c:pt>
                <c:pt idx="26">
                  <c:v>73066.332221625998</c:v>
                </c:pt>
                <c:pt idx="27">
                  <c:v>91945.809690865979</c:v>
                </c:pt>
                <c:pt idx="28">
                  <c:v>96915.424791241006</c:v>
                </c:pt>
                <c:pt idx="29">
                  <c:v>69288.208006686968</c:v>
                </c:pt>
                <c:pt idx="30">
                  <c:v>87354.057561348003</c:v>
                </c:pt>
                <c:pt idx="31">
                  <c:v>81923.86904790996</c:v>
                </c:pt>
              </c:numCache>
            </c:numRef>
          </c:yVal>
          <c:smooth val="0"/>
          <c:extLst>
            <c:ext xmlns:c16="http://schemas.microsoft.com/office/drawing/2014/chart" uri="{C3380CC4-5D6E-409C-BE32-E72D297353CC}">
              <c16:uniqueId val="{00000001-4E7F-4F6A-97A3-BA37FAD6D8E5}"/>
            </c:ext>
          </c:extLst>
        </c:ser>
        <c:ser>
          <c:idx val="2"/>
          <c:order val="2"/>
          <c:tx>
            <c:strRef>
              <c:f>'Snappers Complex'!$D$2</c:f>
              <c:strCache>
                <c:ptCount val="1"/>
                <c:pt idx="0">
                  <c:v>Cubera Snapper</c:v>
                </c:pt>
              </c:strCache>
            </c:strRef>
          </c:tx>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Complex'!$D$4:$D$35</c:f>
              <c:numCache>
                <c:formatCode>#,##0</c:formatCode>
                <c:ptCount val="32"/>
                <c:pt idx="0">
                  <c:v>97820.149173599988</c:v>
                </c:pt>
                <c:pt idx="1">
                  <c:v>3058.9894020000002</c:v>
                </c:pt>
                <c:pt idx="2">
                  <c:v>105136.10117339999</c:v>
                </c:pt>
                <c:pt idx="3">
                  <c:v>14233.482319799999</c:v>
                </c:pt>
                <c:pt idx="4">
                  <c:v>25943.894646999997</c:v>
                </c:pt>
                <c:pt idx="5">
                  <c:v>134355.98652209996</c:v>
                </c:pt>
                <c:pt idx="6">
                  <c:v>12405.91462</c:v>
                </c:pt>
                <c:pt idx="7">
                  <c:v>113507.81810219996</c:v>
                </c:pt>
                <c:pt idx="8">
                  <c:v>25453.6461801</c:v>
                </c:pt>
                <c:pt idx="9">
                  <c:v>210059.57246949998</c:v>
                </c:pt>
                <c:pt idx="10">
                  <c:v>23811.272589000007</c:v>
                </c:pt>
                <c:pt idx="11">
                  <c:v>16139.957122399999</c:v>
                </c:pt>
                <c:pt idx="12">
                  <c:v>17724.886898620003</c:v>
                </c:pt>
                <c:pt idx="13">
                  <c:v>12156.399429800002</c:v>
                </c:pt>
                <c:pt idx="14">
                  <c:v>65015.631965520013</c:v>
                </c:pt>
                <c:pt idx="15">
                  <c:v>30719.837664489998</c:v>
                </c:pt>
                <c:pt idx="16">
                  <c:v>18333.932020209999</c:v>
                </c:pt>
                <c:pt idx="17">
                  <c:v>28895.802348100005</c:v>
                </c:pt>
                <c:pt idx="18">
                  <c:v>10742.135565600001</c:v>
                </c:pt>
                <c:pt idx="19">
                  <c:v>3931.1036082999999</c:v>
                </c:pt>
                <c:pt idx="20">
                  <c:v>9176.6854893199998</c:v>
                </c:pt>
                <c:pt idx="21">
                  <c:v>16748.899067800001</c:v>
                </c:pt>
                <c:pt idx="22">
                  <c:v>44089.502929399998</c:v>
                </c:pt>
                <c:pt idx="23">
                  <c:v>20277.406789160003</c:v>
                </c:pt>
                <c:pt idx="24">
                  <c:v>8257.1655974000005</c:v>
                </c:pt>
                <c:pt idx="25">
                  <c:v>75426.920358399992</c:v>
                </c:pt>
                <c:pt idx="26">
                  <c:v>29406.518319999996</c:v>
                </c:pt>
                <c:pt idx="27">
                  <c:v>8536.5251824000006</c:v>
                </c:pt>
                <c:pt idx="28">
                  <c:v>30620.295699999999</c:v>
                </c:pt>
                <c:pt idx="29">
                  <c:v>9324.0112597000007</c:v>
                </c:pt>
                <c:pt idx="30">
                  <c:v>6491.1146678000005</c:v>
                </c:pt>
                <c:pt idx="31">
                  <c:v>92592.670856339988</c:v>
                </c:pt>
              </c:numCache>
            </c:numRef>
          </c:yVal>
          <c:smooth val="0"/>
          <c:extLst>
            <c:ext xmlns:c16="http://schemas.microsoft.com/office/drawing/2014/chart" uri="{C3380CC4-5D6E-409C-BE32-E72D297353CC}">
              <c16:uniqueId val="{00000002-4E7F-4F6A-97A3-BA37FAD6D8E5}"/>
            </c:ext>
          </c:extLst>
        </c:ser>
        <c:ser>
          <c:idx val="5"/>
          <c:order val="3"/>
          <c:tx>
            <c:strRef>
              <c:f>'Snappers Complex'!$E$3</c:f>
              <c:strCache>
                <c:ptCount val="1"/>
                <c:pt idx="0">
                  <c:v>Total</c:v>
                </c:pt>
              </c:strCache>
            </c:strRef>
          </c:tx>
          <c:spPr>
            <a:ln>
              <a:solidFill>
                <a:schemeClr val="tx2"/>
              </a:solidFill>
            </a:ln>
          </c:spPr>
          <c:marker>
            <c:symbol val="star"/>
            <c:size val="7"/>
            <c:spPr>
              <a:ln>
                <a:solidFill>
                  <a:srgbClr val="FF0000"/>
                </a:solidFill>
              </a:ln>
            </c:spPr>
          </c:marker>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Complex'!$E$4:$E$35</c:f>
              <c:numCache>
                <c:formatCode>#,##0</c:formatCode>
                <c:ptCount val="32"/>
                <c:pt idx="0">
                  <c:v>778112.31663714012</c:v>
                </c:pt>
                <c:pt idx="1">
                  <c:v>970695.48819995485</c:v>
                </c:pt>
                <c:pt idx="2">
                  <c:v>978350.11886516889</c:v>
                </c:pt>
                <c:pt idx="3">
                  <c:v>777639.8032280599</c:v>
                </c:pt>
                <c:pt idx="4">
                  <c:v>668555.0975684101</c:v>
                </c:pt>
                <c:pt idx="5">
                  <c:v>877225.60310049984</c:v>
                </c:pt>
                <c:pt idx="6">
                  <c:v>781863.54351149988</c:v>
                </c:pt>
                <c:pt idx="7">
                  <c:v>760054.98629798996</c:v>
                </c:pt>
                <c:pt idx="8">
                  <c:v>738312.36430760031</c:v>
                </c:pt>
                <c:pt idx="9">
                  <c:v>1015577.2294996998</c:v>
                </c:pt>
                <c:pt idx="10">
                  <c:v>751259.24189996999</c:v>
                </c:pt>
                <c:pt idx="11">
                  <c:v>844212.46724099002</c:v>
                </c:pt>
                <c:pt idx="12">
                  <c:v>651177.25118612521</c:v>
                </c:pt>
                <c:pt idx="13">
                  <c:v>660219.56101346808</c:v>
                </c:pt>
                <c:pt idx="14">
                  <c:v>888104.13214727503</c:v>
                </c:pt>
                <c:pt idx="15">
                  <c:v>959552.61341564439</c:v>
                </c:pt>
                <c:pt idx="16">
                  <c:v>782425.46799411986</c:v>
                </c:pt>
                <c:pt idx="17">
                  <c:v>1010441.2541857968</c:v>
                </c:pt>
                <c:pt idx="18">
                  <c:v>631297.28601320786</c:v>
                </c:pt>
                <c:pt idx="19">
                  <c:v>764508.37161519192</c:v>
                </c:pt>
                <c:pt idx="20">
                  <c:v>697259.50739829708</c:v>
                </c:pt>
                <c:pt idx="21">
                  <c:v>895529.50538120838</c:v>
                </c:pt>
                <c:pt idx="22">
                  <c:v>666318.92407011997</c:v>
                </c:pt>
                <c:pt idx="23">
                  <c:v>478672.81637588801</c:v>
                </c:pt>
                <c:pt idx="24">
                  <c:v>384016.3389174089</c:v>
                </c:pt>
                <c:pt idx="25">
                  <c:v>472760.42101584485</c:v>
                </c:pt>
                <c:pt idx="26">
                  <c:v>548040.36794666795</c:v>
                </c:pt>
                <c:pt idx="27">
                  <c:v>956862.54931422614</c:v>
                </c:pt>
                <c:pt idx="28">
                  <c:v>998464.02862676408</c:v>
                </c:pt>
                <c:pt idx="29">
                  <c:v>726660.27242517693</c:v>
                </c:pt>
                <c:pt idx="30">
                  <c:v>1226037.5802307853</c:v>
                </c:pt>
                <c:pt idx="31">
                  <c:v>1055546.7210221498</c:v>
                </c:pt>
              </c:numCache>
            </c:numRef>
          </c:yVal>
          <c:smooth val="0"/>
          <c:extLst>
            <c:ext xmlns:c16="http://schemas.microsoft.com/office/drawing/2014/chart" uri="{C3380CC4-5D6E-409C-BE32-E72D297353CC}">
              <c16:uniqueId val="{00000005-4E7F-4F6A-97A3-BA37FAD6D8E5}"/>
            </c:ext>
          </c:extLst>
        </c:ser>
        <c:dLbls>
          <c:showLegendKey val="0"/>
          <c:showVal val="0"/>
          <c:showCatName val="0"/>
          <c:showSerName val="0"/>
          <c:showPercent val="0"/>
          <c:showBubbleSize val="0"/>
        </c:dLbls>
        <c:axId val="343044608"/>
        <c:axId val="343045184"/>
      </c:scatterChart>
      <c:valAx>
        <c:axId val="343044608"/>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45184"/>
        <c:crosses val="autoZero"/>
        <c:crossBetween val="midCat"/>
      </c:valAx>
      <c:valAx>
        <c:axId val="34304518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44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'Black Sea Bass'!$D$3</c:f>
              <c:strCache>
                <c:ptCount val="1"/>
                <c:pt idx="0">
                  <c:v>Commercial</c:v>
                </c:pt>
              </c:strCache>
            </c:strRef>
          </c:tx>
          <c:xVal>
            <c:numRef>
              <c:f>'Black Sea Bass'!$A$4:$A$35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Bass'!$D$4:$D$35</c:f>
              <c:numCache>
                <c:formatCode>#,##0</c:formatCode>
                <c:ptCount val="32"/>
                <c:pt idx="0">
                  <c:v>861295</c:v>
                </c:pt>
                <c:pt idx="1">
                  <c:v>640902</c:v>
                </c:pt>
                <c:pt idx="2">
                  <c:v>779958</c:v>
                </c:pt>
                <c:pt idx="3">
                  <c:v>814600</c:v>
                </c:pt>
                <c:pt idx="4">
                  <c:v>1010009</c:v>
                </c:pt>
                <c:pt idx="5">
                  <c:v>866684</c:v>
                </c:pt>
                <c:pt idx="6">
                  <c:v>736913</c:v>
                </c:pt>
                <c:pt idx="7">
                  <c:v>706433</c:v>
                </c:pt>
                <c:pt idx="8">
                  <c:v>739402</c:v>
                </c:pt>
                <c:pt idx="9">
                  <c:v>574896</c:v>
                </c:pt>
                <c:pt idx="10">
                  <c:v>667232</c:v>
                </c:pt>
                <c:pt idx="11">
                  <c:v>710028</c:v>
                </c:pt>
                <c:pt idx="12">
                  <c:v>660113</c:v>
                </c:pt>
                <c:pt idx="13">
                  <c:v>688460</c:v>
                </c:pt>
                <c:pt idx="14">
                  <c:v>500512</c:v>
                </c:pt>
                <c:pt idx="15">
                  <c:v>575600</c:v>
                </c:pt>
                <c:pt idx="16">
                  <c:v>497762</c:v>
                </c:pt>
                <c:pt idx="17">
                  <c:v>583901</c:v>
                </c:pt>
                <c:pt idx="18">
                  <c:v>732715</c:v>
                </c:pt>
                <c:pt idx="19">
                  <c:v>455915</c:v>
                </c:pt>
                <c:pt idx="20">
                  <c:v>554896</c:v>
                </c:pt>
                <c:pt idx="21">
                  <c:v>411857</c:v>
                </c:pt>
                <c:pt idx="22">
                  <c:v>422065</c:v>
                </c:pt>
                <c:pt idx="23">
                  <c:v>658413</c:v>
                </c:pt>
                <c:pt idx="24">
                  <c:v>482333</c:v>
                </c:pt>
                <c:pt idx="25">
                  <c:v>406881</c:v>
                </c:pt>
                <c:pt idx="26">
                  <c:v>385829</c:v>
                </c:pt>
                <c:pt idx="27">
                  <c:v>479377</c:v>
                </c:pt>
                <c:pt idx="28">
                  <c:v>471552</c:v>
                </c:pt>
                <c:pt idx="29">
                  <c:v>318725</c:v>
                </c:pt>
                <c:pt idx="30">
                  <c:v>255298</c:v>
                </c:pt>
                <c:pt idx="31">
                  <c:v>251910</c:v>
                </c:pt>
              </c:numCache>
            </c:numRef>
          </c:yVal>
          <c:smooth val="0"/>
          <c:extLst>
            <c:ext xmlns:c16="http://schemas.microsoft.com/office/drawing/2014/chart" uri="{C3380CC4-5D6E-409C-BE32-E72D297353CC}">
              <c16:uniqueId val="{00000001-5EED-4208-AE13-0267C9D9E737}"/>
            </c:ext>
          </c:extLst>
        </c:ser>
        <c:ser>
          <c:idx val="1"/>
          <c:order val="1"/>
          <c:tx>
            <c:strRef>
              <c:f>'Black Sea Bass'!$C$3</c:f>
              <c:strCache>
                <c:ptCount val="1"/>
                <c:pt idx="0">
                  <c:v>Old Rec</c:v>
                </c:pt>
              </c:strCache>
            </c:strRef>
          </c:tx>
          <c:xVal>
            <c:numRef>
              <c:f>'Black Sea Bass'!$A$4:$A$35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Bass'!$C$4:$C$35</c:f>
              <c:numCache>
                <c:formatCode>#,##0</c:formatCode>
                <c:ptCount val="32"/>
                <c:pt idx="0">
                  <c:v>1089341.7115687744</c:v>
                </c:pt>
                <c:pt idx="1">
                  <c:v>1523209.0007481733</c:v>
                </c:pt>
                <c:pt idx="2">
                  <c:v>2126252.6480105459</c:v>
                </c:pt>
                <c:pt idx="3">
                  <c:v>1438285.5908355918</c:v>
                </c:pt>
                <c:pt idx="4">
                  <c:v>968169.97659002012</c:v>
                </c:pt>
                <c:pt idx="5">
                  <c:v>1117869.5229241198</c:v>
                </c:pt>
                <c:pt idx="6">
                  <c:v>869702.47307574889</c:v>
                </c:pt>
                <c:pt idx="7">
                  <c:v>607059.11461258901</c:v>
                </c:pt>
                <c:pt idx="8">
                  <c:v>616742.39393845981</c:v>
                </c:pt>
                <c:pt idx="9">
                  <c:v>730698.71048850007</c:v>
                </c:pt>
                <c:pt idx="10">
                  <c:v>769725.45517172012</c:v>
                </c:pt>
                <c:pt idx="11">
                  <c:v>640081.62383830978</c:v>
                </c:pt>
                <c:pt idx="12">
                  <c:v>466010.54474180099</c:v>
                </c:pt>
                <c:pt idx="13">
                  <c:v>468622.90287405992</c:v>
                </c:pt>
                <c:pt idx="14">
                  <c:v>410632.60895368777</c:v>
                </c:pt>
                <c:pt idx="15">
                  <c:v>649903.27868046821</c:v>
                </c:pt>
                <c:pt idx="16">
                  <c:v>413329.67490977835</c:v>
                </c:pt>
                <c:pt idx="17">
                  <c:v>499892.42565046437</c:v>
                </c:pt>
                <c:pt idx="18">
                  <c:v>1109984.0375983485</c:v>
                </c:pt>
                <c:pt idx="19">
                  <c:v>856368.54633161542</c:v>
                </c:pt>
                <c:pt idx="20">
                  <c:v>709932.85796555842</c:v>
                </c:pt>
                <c:pt idx="21">
                  <c:v>692203.47760107636</c:v>
                </c:pt>
                <c:pt idx="22">
                  <c:v>467386.19481470063</c:v>
                </c:pt>
                <c:pt idx="23">
                  <c:v>473786.88352318009</c:v>
                </c:pt>
                <c:pt idx="24">
                  <c:v>885363.57813847053</c:v>
                </c:pt>
                <c:pt idx="25">
                  <c:v>610115.21077496209</c:v>
                </c:pt>
                <c:pt idx="26">
                  <c:v>514684.32065176719</c:v>
                </c:pt>
                <c:pt idx="27">
                  <c:v>412361.38731656061</c:v>
                </c:pt>
                <c:pt idx="28">
                  <c:v>581073.12985940999</c:v>
                </c:pt>
                <c:pt idx="29">
                  <c:v>372918.15612969885</c:v>
                </c:pt>
                <c:pt idx="30">
                  <c:v>314572.71809821704</c:v>
                </c:pt>
                <c:pt idx="31">
                  <c:v>286706.88676864002</c:v>
                </c:pt>
              </c:numCache>
            </c:numRef>
          </c:yVal>
          <c:smooth val="0"/>
          <c:extLst>
            <c:ext xmlns:c16="http://schemas.microsoft.com/office/drawing/2014/chart" uri="{C3380CC4-5D6E-409C-BE32-E72D297353CC}">
              <c16:uniqueId val="{00000002-5EED-4208-AE13-0267C9D9E737}"/>
            </c:ext>
          </c:extLst>
        </c:ser>
        <c:ser>
          <c:idx val="5"/>
          <c:order val="2"/>
          <c:tx>
            <c:strRef>
              <c:f>'Black Sea Bass'!$F$3</c:f>
              <c:strCache>
                <c:ptCount val="1"/>
                <c:pt idx="0">
                  <c:v>New Rec</c:v>
                </c:pt>
              </c:strCache>
            </c:strRef>
          </c:tx>
          <c:xVal>
            <c:numRef>
              <c:f>'Black Sea Bass'!$A$4:$A$35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Bass'!$F$4:$F$35</c:f>
              <c:numCache>
                <c:formatCode>#,##0</c:formatCode>
                <c:ptCount val="32"/>
                <c:pt idx="0">
                  <c:v>2014932.5997001694</c:v>
                </c:pt>
                <c:pt idx="1">
                  <c:v>2012227.8928640208</c:v>
                </c:pt>
                <c:pt idx="2">
                  <c:v>1056521.3832124001</c:v>
                </c:pt>
                <c:pt idx="3">
                  <c:v>2019882.6387210356</c:v>
                </c:pt>
                <c:pt idx="4">
                  <c:v>1169290.55698847</c:v>
                </c:pt>
                <c:pt idx="5">
                  <c:v>1366394.5105218494</c:v>
                </c:pt>
                <c:pt idx="6">
                  <c:v>1202078.5525428401</c:v>
                </c:pt>
                <c:pt idx="7">
                  <c:v>939242.84273375606</c:v>
                </c:pt>
                <c:pt idx="8">
                  <c:v>1160824.4541033201</c:v>
                </c:pt>
                <c:pt idx="9">
                  <c:v>717647.74853080022</c:v>
                </c:pt>
                <c:pt idx="10">
                  <c:v>1219718.9731753697</c:v>
                </c:pt>
                <c:pt idx="11">
                  <c:v>968674.95880739775</c:v>
                </c:pt>
                <c:pt idx="12">
                  <c:v>677285.31170111313</c:v>
                </c:pt>
                <c:pt idx="13">
                  <c:v>767800.2083757252</c:v>
                </c:pt>
                <c:pt idx="14">
                  <c:v>1050823.0037425987</c:v>
                </c:pt>
                <c:pt idx="15">
                  <c:v>1592818.6508065902</c:v>
                </c:pt>
                <c:pt idx="16">
                  <c:v>921620.83641861111</c:v>
                </c:pt>
                <c:pt idx="17">
                  <c:v>977278.13932206132</c:v>
                </c:pt>
                <c:pt idx="18">
                  <c:v>2345884.507746561</c:v>
                </c:pt>
                <c:pt idx="19">
                  <c:v>1683243.9808494565</c:v>
                </c:pt>
                <c:pt idx="20">
                  <c:v>1364065.8956648693</c:v>
                </c:pt>
                <c:pt idx="21">
                  <c:v>1155241.3093647156</c:v>
                </c:pt>
                <c:pt idx="22">
                  <c:v>1012852.3349061958</c:v>
                </c:pt>
                <c:pt idx="23">
                  <c:v>890702.02412477275</c:v>
                </c:pt>
                <c:pt idx="24">
                  <c:v>1768338.4200419779</c:v>
                </c:pt>
                <c:pt idx="25">
                  <c:v>1261305.2159701397</c:v>
                </c:pt>
                <c:pt idx="26">
                  <c:v>919454.50479228841</c:v>
                </c:pt>
                <c:pt idx="27">
                  <c:v>858976.02521239279</c:v>
                </c:pt>
                <c:pt idx="28">
                  <c:v>1807914.8940200899</c:v>
                </c:pt>
                <c:pt idx="29">
                  <c:v>1051832.1743364914</c:v>
                </c:pt>
                <c:pt idx="30">
                  <c:v>824537.19664279849</c:v>
                </c:pt>
                <c:pt idx="31">
                  <c:v>1059909.9442251564</c:v>
                </c:pt>
              </c:numCache>
            </c:numRef>
          </c:yVal>
          <c:smooth val="0"/>
          <c:extLst>
            <c:ext xmlns:c16="http://schemas.microsoft.com/office/drawing/2014/chart" uri="{C3380CC4-5D6E-409C-BE32-E72D297353CC}">
              <c16:uniqueId val="{00000004-5EED-4208-AE13-0267C9D9E737}"/>
            </c:ext>
          </c:extLst>
        </c:ser>
        <c:dLbls>
          <c:showLegendKey val="0"/>
          <c:showVal val="0"/>
          <c:showCatName val="0"/>
          <c:showSerName val="0"/>
          <c:showPercent val="0"/>
          <c:showBubbleSize val="0"/>
        </c:dLbls>
        <c:axId val="338523776"/>
        <c:axId val="338524352"/>
      </c:scatterChart>
      <c:valAx>
        <c:axId val="3385237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524352"/>
        <c:crosses val="autoZero"/>
        <c:crossBetween val="midCat"/>
      </c:valAx>
      <c:valAx>
        <c:axId val="33852435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523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 Snapper</a:t>
            </a:r>
          </a:p>
        </c:rich>
      </c:tx>
      <c:overlay val="0"/>
    </c:title>
    <c:autoTitleDeleted val="0"/>
    <c:plotArea>
      <c:layout/>
      <c:scatterChart>
        <c:scatterStyle val="lineMarker"/>
        <c:varyColors val="0"/>
        <c:ser>
          <c:idx val="2"/>
          <c:order val="0"/>
          <c:tx>
            <c:strRef>
              <c:f>'Snappers Complex'!$W$3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'Snappers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Complex'!$W$4:$W$35</c:f>
              <c:numCache>
                <c:formatCode>#,##0</c:formatCode>
                <c:ptCount val="32"/>
                <c:pt idx="0">
                  <c:v>269641.63806601008</c:v>
                </c:pt>
                <c:pt idx="1">
                  <c:v>361299.22622945491</c:v>
                </c:pt>
                <c:pt idx="2">
                  <c:v>399155.22863763903</c:v>
                </c:pt>
                <c:pt idx="3">
                  <c:v>319211.23850823997</c:v>
                </c:pt>
                <c:pt idx="4">
                  <c:v>306858.10855919006</c:v>
                </c:pt>
                <c:pt idx="5">
                  <c:v>343933.08133609989</c:v>
                </c:pt>
                <c:pt idx="6">
                  <c:v>446494.61028907989</c:v>
                </c:pt>
                <c:pt idx="7">
                  <c:v>320024.66541148006</c:v>
                </c:pt>
                <c:pt idx="8">
                  <c:v>318052.98909810022</c:v>
                </c:pt>
                <c:pt idx="9">
                  <c:v>397461.37332851981</c:v>
                </c:pt>
                <c:pt idx="10">
                  <c:v>385188.26525697001</c:v>
                </c:pt>
                <c:pt idx="11">
                  <c:v>400913.96186943009</c:v>
                </c:pt>
                <c:pt idx="12">
                  <c:v>331190.87777909008</c:v>
                </c:pt>
                <c:pt idx="13">
                  <c:v>403477.52153899806</c:v>
                </c:pt>
                <c:pt idx="14">
                  <c:v>522449.13821642403</c:v>
                </c:pt>
                <c:pt idx="15">
                  <c:v>615707.00040198036</c:v>
                </c:pt>
                <c:pt idx="16">
                  <c:v>440859.21151223988</c:v>
                </c:pt>
                <c:pt idx="17">
                  <c:v>673390.67267480982</c:v>
                </c:pt>
                <c:pt idx="18">
                  <c:v>368761.82889641984</c:v>
                </c:pt>
                <c:pt idx="19">
                  <c:v>524385.86038239999</c:v>
                </c:pt>
                <c:pt idx="20">
                  <c:v>521054.13662426709</c:v>
                </c:pt>
                <c:pt idx="21">
                  <c:v>701131.95080700936</c:v>
                </c:pt>
                <c:pt idx="22">
                  <c:v>428202.75174359587</c:v>
                </c:pt>
                <c:pt idx="23">
                  <c:v>271681.492352392</c:v>
                </c:pt>
                <c:pt idx="24">
                  <c:v>210410.818479429</c:v>
                </c:pt>
                <c:pt idx="25">
                  <c:v>280820.77832263487</c:v>
                </c:pt>
                <c:pt idx="26">
                  <c:v>326678.5174050419</c:v>
                </c:pt>
                <c:pt idx="27">
                  <c:v>710643.2144409602</c:v>
                </c:pt>
                <c:pt idx="28">
                  <c:v>713174.30813552311</c:v>
                </c:pt>
                <c:pt idx="29">
                  <c:v>485445.05315878981</c:v>
                </c:pt>
                <c:pt idx="30">
                  <c:v>972367.40800163732</c:v>
                </c:pt>
                <c:pt idx="31">
                  <c:v>778677.18111789972</c:v>
                </c:pt>
              </c:numCache>
            </c:numRef>
          </c:yVal>
          <c:smooth val="0"/>
          <c:extLst>
            <c:ext xmlns:c16="http://schemas.microsoft.com/office/drawing/2014/chart" uri="{C3380CC4-5D6E-409C-BE32-E72D297353CC}">
              <c16:uniqueId val="{00000000-188C-4BB3-B9C9-A1BF0F993AC6}"/>
            </c:ext>
          </c:extLst>
        </c:ser>
        <c:ser>
          <c:idx val="4"/>
          <c:order val="1"/>
          <c:tx>
            <c:strRef>
              <c:f>'Snappers Complex'!$AC$3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'Snappers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Complex'!$AC$4:$AC$35</c:f>
              <c:numCache>
                <c:formatCode>#,##0</c:formatCode>
                <c:ptCount val="32"/>
                <c:pt idx="0">
                  <c:v>636454.35176215984</c:v>
                </c:pt>
                <c:pt idx="1">
                  <c:v>553858.76583675796</c:v>
                </c:pt>
                <c:pt idx="2">
                  <c:v>1285761.9070590003</c:v>
                </c:pt>
                <c:pt idx="3">
                  <c:v>856974.97286148998</c:v>
                </c:pt>
                <c:pt idx="4">
                  <c:v>863100.89077293989</c:v>
                </c:pt>
                <c:pt idx="5">
                  <c:v>1394965.1935898997</c:v>
                </c:pt>
                <c:pt idx="6">
                  <c:v>1379670.4770114806</c:v>
                </c:pt>
                <c:pt idx="7">
                  <c:v>707714.98358992394</c:v>
                </c:pt>
                <c:pt idx="8">
                  <c:v>669649.65959538973</c:v>
                </c:pt>
                <c:pt idx="9">
                  <c:v>867200.3806989101</c:v>
                </c:pt>
                <c:pt idx="10">
                  <c:v>587260.41701681609</c:v>
                </c:pt>
                <c:pt idx="11">
                  <c:v>672881.58858554892</c:v>
                </c:pt>
                <c:pt idx="12">
                  <c:v>673216.00463168439</c:v>
                </c:pt>
                <c:pt idx="13">
                  <c:v>1502856.3975223012</c:v>
                </c:pt>
                <c:pt idx="14">
                  <c:v>1774222.1352892837</c:v>
                </c:pt>
                <c:pt idx="15">
                  <c:v>1001540.2834350804</c:v>
                </c:pt>
                <c:pt idx="16">
                  <c:v>1469427.1639960583</c:v>
                </c:pt>
                <c:pt idx="17">
                  <c:v>1399832.5912507887</c:v>
                </c:pt>
                <c:pt idx="18">
                  <c:v>847633.80699992599</c:v>
                </c:pt>
                <c:pt idx="19">
                  <c:v>993336.23588715971</c:v>
                </c:pt>
                <c:pt idx="20">
                  <c:v>1090879.8811101208</c:v>
                </c:pt>
                <c:pt idx="21">
                  <c:v>1339839.1030567233</c:v>
                </c:pt>
                <c:pt idx="22">
                  <c:v>820112.00790669338</c:v>
                </c:pt>
                <c:pt idx="23">
                  <c:v>765440.02320099191</c:v>
                </c:pt>
                <c:pt idx="24">
                  <c:v>416862.74145659216</c:v>
                </c:pt>
                <c:pt idx="25">
                  <c:v>534862.84553722793</c:v>
                </c:pt>
                <c:pt idx="26">
                  <c:v>487423.10880836885</c:v>
                </c:pt>
                <c:pt idx="27">
                  <c:v>1957304.8675925503</c:v>
                </c:pt>
                <c:pt idx="28">
                  <c:v>2781843.7038302575</c:v>
                </c:pt>
                <c:pt idx="29">
                  <c:v>1589724.28883581</c:v>
                </c:pt>
                <c:pt idx="30">
                  <c:v>3953639.4224234056</c:v>
                </c:pt>
                <c:pt idx="31">
                  <c:v>3085854.1222692812</c:v>
                </c:pt>
              </c:numCache>
            </c:numRef>
          </c:yVal>
          <c:smooth val="0"/>
          <c:extLst>
            <c:ext xmlns:c16="http://schemas.microsoft.com/office/drawing/2014/chart" uri="{C3380CC4-5D6E-409C-BE32-E72D297353CC}">
              <c16:uniqueId val="{00000002-188C-4BB3-B9C9-A1BF0F993AC6}"/>
            </c:ext>
          </c:extLst>
        </c:ser>
        <c:ser>
          <c:idx val="0"/>
          <c:order val="2"/>
          <c:tx>
            <c:strRef>
              <c:f>'Snappers Complex'!$Q$3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'Snappers Complex'!$P$4:$P$35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Complex'!$Q$4:$Q$35</c:f>
              <c:numCache>
                <c:formatCode>#,##0</c:formatCode>
                <c:ptCount val="32"/>
                <c:pt idx="0">
                  <c:v>338889</c:v>
                </c:pt>
                <c:pt idx="1">
                  <c:v>444573</c:v>
                </c:pt>
                <c:pt idx="2">
                  <c:v>298108</c:v>
                </c:pt>
                <c:pt idx="3">
                  <c:v>249597</c:v>
                </c:pt>
                <c:pt idx="4">
                  <c:v>239947</c:v>
                </c:pt>
                <c:pt idx="5">
                  <c:v>283165</c:v>
                </c:pt>
                <c:pt idx="6">
                  <c:v>220645</c:v>
                </c:pt>
                <c:pt idx="7">
                  <c:v>219215</c:v>
                </c:pt>
                <c:pt idx="8">
                  <c:v>296381</c:v>
                </c:pt>
                <c:pt idx="9">
                  <c:v>328835</c:v>
                </c:pt>
                <c:pt idx="10">
                  <c:v>268774</c:v>
                </c:pt>
                <c:pt idx="11">
                  <c:v>298645</c:v>
                </c:pt>
                <c:pt idx="12">
                  <c:v>222926</c:v>
                </c:pt>
                <c:pt idx="13">
                  <c:v>146834</c:v>
                </c:pt>
                <c:pt idx="14">
                  <c:v>176605</c:v>
                </c:pt>
                <c:pt idx="15">
                  <c:v>180036</c:v>
                </c:pt>
                <c:pt idx="16">
                  <c:v>228835</c:v>
                </c:pt>
                <c:pt idx="17">
                  <c:v>188171</c:v>
                </c:pt>
                <c:pt idx="18">
                  <c:v>152417</c:v>
                </c:pt>
                <c:pt idx="19">
                  <c:v>123298</c:v>
                </c:pt>
                <c:pt idx="20">
                  <c:v>100935</c:v>
                </c:pt>
                <c:pt idx="21">
                  <c:v>97198</c:v>
                </c:pt>
                <c:pt idx="22">
                  <c:v>102953</c:v>
                </c:pt>
                <c:pt idx="23">
                  <c:v>131742</c:v>
                </c:pt>
                <c:pt idx="24">
                  <c:v>134062</c:v>
                </c:pt>
                <c:pt idx="25">
                  <c:v>84020</c:v>
                </c:pt>
                <c:pt idx="26">
                  <c:v>118889</c:v>
                </c:pt>
                <c:pt idx="27">
                  <c:v>145737</c:v>
                </c:pt>
                <c:pt idx="28">
                  <c:v>157754</c:v>
                </c:pt>
                <c:pt idx="29">
                  <c:v>162603</c:v>
                </c:pt>
                <c:pt idx="30">
                  <c:v>159825</c:v>
                </c:pt>
                <c:pt idx="31">
                  <c:v>102353</c:v>
                </c:pt>
              </c:numCache>
            </c:numRef>
          </c:yVal>
          <c:smooth val="0"/>
          <c:extLst>
            <c:ext xmlns:c16="http://schemas.microsoft.com/office/drawing/2014/chart" uri="{C3380CC4-5D6E-409C-BE32-E72D297353CC}">
              <c16:uniqueId val="{00000000-B098-4D06-941F-B69563AB258D}"/>
            </c:ext>
          </c:extLst>
        </c:ser>
        <c:dLbls>
          <c:showLegendKey val="0"/>
          <c:showVal val="0"/>
          <c:showCatName val="0"/>
          <c:showSerName val="0"/>
          <c:showPercent val="0"/>
          <c:showBubbleSize val="0"/>
        </c:dLbls>
        <c:axId val="343047488"/>
        <c:axId val="313630720"/>
      </c:scatterChart>
      <c:valAx>
        <c:axId val="343047488"/>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13630720"/>
        <c:crosses val="autoZero"/>
        <c:crossBetween val="midCat"/>
      </c:valAx>
      <c:valAx>
        <c:axId val="3136307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4748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Snappers Landings</a:t>
            </a:r>
          </a:p>
        </c:rich>
      </c:tx>
      <c:overlay val="0"/>
    </c:title>
    <c:autoTitleDeleted val="0"/>
    <c:plotArea>
      <c:layout/>
      <c:scatterChart>
        <c:scatterStyle val="lineMarker"/>
        <c:varyColors val="0"/>
        <c:ser>
          <c:idx val="0"/>
          <c:order val="0"/>
          <c:tx>
            <c:strRef>
              <c:f>'Snappers Complex'!$I$2</c:f>
              <c:strCache>
                <c:ptCount val="1"/>
                <c:pt idx="0">
                  <c:v>Gray Snapper</c:v>
                </c:pt>
              </c:strCache>
            </c:strRef>
          </c:tx>
          <c:xVal>
            <c:numRef>
              <c:f>'Snappers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Complex'!$I$4:$I$35</c:f>
              <c:numCache>
                <c:formatCode>#,##0</c:formatCode>
                <c:ptCount val="32"/>
                <c:pt idx="0">
                  <c:v>975343.35176215984</c:v>
                </c:pt>
                <c:pt idx="1">
                  <c:v>998431.76583675796</c:v>
                </c:pt>
                <c:pt idx="2">
                  <c:v>1583869.9070590003</c:v>
                </c:pt>
                <c:pt idx="3">
                  <c:v>1106571.97286149</c:v>
                </c:pt>
                <c:pt idx="4">
                  <c:v>1103047.8907729399</c:v>
                </c:pt>
                <c:pt idx="5">
                  <c:v>1678130.1935898997</c:v>
                </c:pt>
                <c:pt idx="6">
                  <c:v>1600315.4770114806</c:v>
                </c:pt>
                <c:pt idx="7">
                  <c:v>926929.98358992394</c:v>
                </c:pt>
                <c:pt idx="8">
                  <c:v>966030.65959538973</c:v>
                </c:pt>
                <c:pt idx="9">
                  <c:v>1196035.38069891</c:v>
                </c:pt>
                <c:pt idx="10">
                  <c:v>856034.41701681609</c:v>
                </c:pt>
                <c:pt idx="11">
                  <c:v>971526.58858554892</c:v>
                </c:pt>
                <c:pt idx="12">
                  <c:v>896142.00463168439</c:v>
                </c:pt>
                <c:pt idx="13">
                  <c:v>1649690.3975223012</c:v>
                </c:pt>
                <c:pt idx="14">
                  <c:v>1950827.1352892837</c:v>
                </c:pt>
                <c:pt idx="15">
                  <c:v>1181576.2834350804</c:v>
                </c:pt>
                <c:pt idx="16">
                  <c:v>1698262.1639960583</c:v>
                </c:pt>
                <c:pt idx="17">
                  <c:v>1588003.5912507887</c:v>
                </c:pt>
                <c:pt idx="18">
                  <c:v>1000050.806999926</c:v>
                </c:pt>
                <c:pt idx="19">
                  <c:v>1116634.2358871596</c:v>
                </c:pt>
                <c:pt idx="20">
                  <c:v>1191814.8811101208</c:v>
                </c:pt>
                <c:pt idx="21">
                  <c:v>1437037.1030567233</c:v>
                </c:pt>
                <c:pt idx="22">
                  <c:v>923065.00790669338</c:v>
                </c:pt>
                <c:pt idx="23">
                  <c:v>897182.02320099191</c:v>
                </c:pt>
                <c:pt idx="24">
                  <c:v>550924.74145659222</c:v>
                </c:pt>
                <c:pt idx="25">
                  <c:v>618882.84553722793</c:v>
                </c:pt>
                <c:pt idx="26">
                  <c:v>606312.10880836891</c:v>
                </c:pt>
                <c:pt idx="27">
                  <c:v>2103041.8675925503</c:v>
                </c:pt>
                <c:pt idx="28">
                  <c:v>2939597.7038302575</c:v>
                </c:pt>
                <c:pt idx="29">
                  <c:v>1752327.28883581</c:v>
                </c:pt>
                <c:pt idx="30">
                  <c:v>4113464.4224234056</c:v>
                </c:pt>
                <c:pt idx="31">
                  <c:v>3188207.1222692812</c:v>
                </c:pt>
              </c:numCache>
            </c:numRef>
          </c:yVal>
          <c:smooth val="0"/>
          <c:extLst>
            <c:ext xmlns:c16="http://schemas.microsoft.com/office/drawing/2014/chart" uri="{C3380CC4-5D6E-409C-BE32-E72D297353CC}">
              <c16:uniqueId val="{00000000-FC97-4B09-A3B3-B5A1109F66B8}"/>
            </c:ext>
          </c:extLst>
        </c:ser>
        <c:ser>
          <c:idx val="1"/>
          <c:order val="1"/>
          <c:tx>
            <c:strRef>
              <c:f>'Snappers Complex'!$J$2</c:f>
              <c:strCache>
                <c:ptCount val="1"/>
                <c:pt idx="0">
                  <c:v>Lane Snapper</c:v>
                </c:pt>
              </c:strCache>
            </c:strRef>
          </c:tx>
          <c:xVal>
            <c:numRef>
              <c:f>'Snappers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Complex'!$J$4:$J$35</c:f>
              <c:numCache>
                <c:formatCode>#,##0</c:formatCode>
                <c:ptCount val="32"/>
                <c:pt idx="0">
                  <c:v>98466.935981899995</c:v>
                </c:pt>
                <c:pt idx="1">
                  <c:v>220620.74456900003</c:v>
                </c:pt>
                <c:pt idx="2">
                  <c:v>219978.78372830997</c:v>
                </c:pt>
                <c:pt idx="3">
                  <c:v>275828.17498739995</c:v>
                </c:pt>
                <c:pt idx="4">
                  <c:v>109738.17217172997</c:v>
                </c:pt>
                <c:pt idx="5">
                  <c:v>171485.70561690006</c:v>
                </c:pt>
                <c:pt idx="6">
                  <c:v>159492.27902093003</c:v>
                </c:pt>
                <c:pt idx="7">
                  <c:v>191787.58854641</c:v>
                </c:pt>
                <c:pt idx="8">
                  <c:v>134661.67887548002</c:v>
                </c:pt>
                <c:pt idx="9">
                  <c:v>111827.00694138801</c:v>
                </c:pt>
                <c:pt idx="10">
                  <c:v>111707.91492649</c:v>
                </c:pt>
                <c:pt idx="11">
                  <c:v>140850.99575268998</c:v>
                </c:pt>
                <c:pt idx="12">
                  <c:v>120544.97035701203</c:v>
                </c:pt>
                <c:pt idx="13">
                  <c:v>212748.68030181588</c:v>
                </c:pt>
                <c:pt idx="14">
                  <c:v>278320.64280462387</c:v>
                </c:pt>
                <c:pt idx="15">
                  <c:v>306382.69572570879</c:v>
                </c:pt>
                <c:pt idx="16">
                  <c:v>244330.98135973996</c:v>
                </c:pt>
                <c:pt idx="17">
                  <c:v>322544.70804340485</c:v>
                </c:pt>
                <c:pt idx="18">
                  <c:v>139368.99579653761</c:v>
                </c:pt>
                <c:pt idx="19">
                  <c:v>204966.87217096309</c:v>
                </c:pt>
                <c:pt idx="20">
                  <c:v>144141.59802695393</c:v>
                </c:pt>
                <c:pt idx="21">
                  <c:v>160622.0146986749</c:v>
                </c:pt>
                <c:pt idx="22">
                  <c:v>144621.28706763891</c:v>
                </c:pt>
                <c:pt idx="23">
                  <c:v>113699.07461037998</c:v>
                </c:pt>
                <c:pt idx="24">
                  <c:v>53358.724294073283</c:v>
                </c:pt>
                <c:pt idx="25">
                  <c:v>64215.344283489991</c:v>
                </c:pt>
                <c:pt idx="26">
                  <c:v>92373.638970981963</c:v>
                </c:pt>
                <c:pt idx="27">
                  <c:v>202456.94651098902</c:v>
                </c:pt>
                <c:pt idx="28">
                  <c:v>264235.93607674027</c:v>
                </c:pt>
                <c:pt idx="29">
                  <c:v>150962.38352636198</c:v>
                </c:pt>
                <c:pt idx="30">
                  <c:v>195551.96447200605</c:v>
                </c:pt>
                <c:pt idx="31">
                  <c:v>160925.66482751805</c:v>
                </c:pt>
              </c:numCache>
            </c:numRef>
          </c:yVal>
          <c:smooth val="0"/>
          <c:extLst>
            <c:ext xmlns:c16="http://schemas.microsoft.com/office/drawing/2014/chart" uri="{C3380CC4-5D6E-409C-BE32-E72D297353CC}">
              <c16:uniqueId val="{00000001-FC97-4B09-A3B3-B5A1109F66B8}"/>
            </c:ext>
          </c:extLst>
        </c:ser>
        <c:ser>
          <c:idx val="2"/>
          <c:order val="2"/>
          <c:tx>
            <c:strRef>
              <c:f>'Snappers Complex'!$K$2</c:f>
              <c:strCache>
                <c:ptCount val="1"/>
                <c:pt idx="0">
                  <c:v>Cubera Snapper</c:v>
                </c:pt>
              </c:strCache>
            </c:strRef>
          </c:tx>
          <c:xVal>
            <c:numRef>
              <c:f>'Snappers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Complex'!$K$4:$K$35</c:f>
              <c:numCache>
                <c:formatCode>#,##0</c:formatCode>
                <c:ptCount val="32"/>
                <c:pt idx="0">
                  <c:v>927104.62942410004</c:v>
                </c:pt>
                <c:pt idx="1">
                  <c:v>3058.9894020000002</c:v>
                </c:pt>
                <c:pt idx="2">
                  <c:v>206280.04873039998</c:v>
                </c:pt>
                <c:pt idx="3">
                  <c:v>12057.7458623</c:v>
                </c:pt>
                <c:pt idx="4">
                  <c:v>55667.104298000027</c:v>
                </c:pt>
                <c:pt idx="5">
                  <c:v>245573.21299250005</c:v>
                </c:pt>
                <c:pt idx="6">
                  <c:v>12405.91462</c:v>
                </c:pt>
                <c:pt idx="7">
                  <c:v>336470.25228609983</c:v>
                </c:pt>
                <c:pt idx="8">
                  <c:v>54432.855012</c:v>
                </c:pt>
                <c:pt idx="9">
                  <c:v>655211.32142600033</c:v>
                </c:pt>
                <c:pt idx="10">
                  <c:v>25059.854034700005</c:v>
                </c:pt>
                <c:pt idx="11">
                  <c:v>15482.0763726</c:v>
                </c:pt>
                <c:pt idx="12">
                  <c:v>26664.129780430001</c:v>
                </c:pt>
                <c:pt idx="13">
                  <c:v>21498.340439999996</c:v>
                </c:pt>
                <c:pt idx="14">
                  <c:v>235330.46266142599</c:v>
                </c:pt>
                <c:pt idx="15">
                  <c:v>82362.265053620024</c:v>
                </c:pt>
                <c:pt idx="16">
                  <c:v>37305.950465320006</c:v>
                </c:pt>
                <c:pt idx="17">
                  <c:v>53445.171013999992</c:v>
                </c:pt>
                <c:pt idx="18">
                  <c:v>13569.864626299999</c:v>
                </c:pt>
                <c:pt idx="19">
                  <c:v>4300.0670132000005</c:v>
                </c:pt>
                <c:pt idx="20">
                  <c:v>9253.9103844399997</c:v>
                </c:pt>
                <c:pt idx="21">
                  <c:v>16748.899067800001</c:v>
                </c:pt>
                <c:pt idx="22">
                  <c:v>65991.039220999999</c:v>
                </c:pt>
                <c:pt idx="23">
                  <c:v>46861.552826830004</c:v>
                </c:pt>
                <c:pt idx="24">
                  <c:v>8257.1655974000005</c:v>
                </c:pt>
                <c:pt idx="25">
                  <c:v>112503.83203439999</c:v>
                </c:pt>
                <c:pt idx="26">
                  <c:v>42572.609763799992</c:v>
                </c:pt>
                <c:pt idx="27">
                  <c:v>15874.752743200006</c:v>
                </c:pt>
                <c:pt idx="28">
                  <c:v>83815.302887999977</c:v>
                </c:pt>
                <c:pt idx="29">
                  <c:v>10215.4591048</c:v>
                </c:pt>
                <c:pt idx="30">
                  <c:v>6491.1146678000005</c:v>
                </c:pt>
                <c:pt idx="31">
                  <c:v>613759.93731259985</c:v>
                </c:pt>
              </c:numCache>
            </c:numRef>
          </c:yVal>
          <c:smooth val="0"/>
          <c:extLst>
            <c:ext xmlns:c16="http://schemas.microsoft.com/office/drawing/2014/chart" uri="{C3380CC4-5D6E-409C-BE32-E72D297353CC}">
              <c16:uniqueId val="{00000002-FC97-4B09-A3B3-B5A1109F66B8}"/>
            </c:ext>
          </c:extLst>
        </c:ser>
        <c:ser>
          <c:idx val="5"/>
          <c:order val="3"/>
          <c:tx>
            <c:strRef>
              <c:f>'Snappers Complex'!$L$3</c:f>
              <c:strCache>
                <c:ptCount val="1"/>
                <c:pt idx="0">
                  <c:v>Total</c:v>
                </c:pt>
              </c:strCache>
            </c:strRef>
          </c:tx>
          <c:spPr>
            <a:ln>
              <a:solidFill>
                <a:schemeClr val="tx2"/>
              </a:solidFill>
            </a:ln>
          </c:spPr>
          <c:marker>
            <c:symbol val="star"/>
            <c:size val="7"/>
            <c:spPr>
              <a:ln>
                <a:solidFill>
                  <a:srgbClr val="FF0000"/>
                </a:solidFill>
              </a:ln>
            </c:spPr>
          </c:marker>
          <c:xVal>
            <c:numRef>
              <c:f>'Snappers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Complex'!$L$4:$L$35</c:f>
              <c:numCache>
                <c:formatCode>#,##0</c:formatCode>
                <c:ptCount val="32"/>
                <c:pt idx="0">
                  <c:v>2000914.91716816</c:v>
                </c:pt>
                <c:pt idx="1">
                  <c:v>1222111.499807758</c:v>
                </c:pt>
                <c:pt idx="2">
                  <c:v>2010128.7395177102</c:v>
                </c:pt>
                <c:pt idx="3">
                  <c:v>1394457.89371119</c:v>
                </c:pt>
                <c:pt idx="4">
                  <c:v>1268453.1672426697</c:v>
                </c:pt>
                <c:pt idx="5">
                  <c:v>2095189.1121992997</c:v>
                </c:pt>
                <c:pt idx="6">
                  <c:v>1772213.6706524105</c:v>
                </c:pt>
                <c:pt idx="7">
                  <c:v>1455187.8244224337</c:v>
                </c:pt>
                <c:pt idx="8">
                  <c:v>1155125.1934828698</c:v>
                </c:pt>
                <c:pt idx="9">
                  <c:v>1963073.7090662983</c:v>
                </c:pt>
                <c:pt idx="10">
                  <c:v>992802.18597800611</c:v>
                </c:pt>
                <c:pt idx="11">
                  <c:v>1127859.6607108389</c:v>
                </c:pt>
                <c:pt idx="12">
                  <c:v>1043351.1047691264</c:v>
                </c:pt>
                <c:pt idx="13">
                  <c:v>1883937.4182641171</c:v>
                </c:pt>
                <c:pt idx="14">
                  <c:v>2464478.2407553336</c:v>
                </c:pt>
                <c:pt idx="15">
                  <c:v>1570321.2442144093</c:v>
                </c:pt>
                <c:pt idx="16">
                  <c:v>1979899.0958211182</c:v>
                </c:pt>
                <c:pt idx="17">
                  <c:v>1963993.4703081935</c:v>
                </c:pt>
                <c:pt idx="18">
                  <c:v>1152989.6674227635</c:v>
                </c:pt>
                <c:pt idx="19">
                  <c:v>1325901.1750713226</c:v>
                </c:pt>
                <c:pt idx="20">
                  <c:v>1345210.3895215148</c:v>
                </c:pt>
                <c:pt idx="21">
                  <c:v>1614408.0168231982</c:v>
                </c:pt>
                <c:pt idx="22">
                  <c:v>1133677.3341953321</c:v>
                </c:pt>
                <c:pt idx="23">
                  <c:v>1057742.650638202</c:v>
                </c:pt>
                <c:pt idx="24">
                  <c:v>612540.63134806557</c:v>
                </c:pt>
                <c:pt idx="25">
                  <c:v>795602.02185511787</c:v>
                </c:pt>
                <c:pt idx="26">
                  <c:v>741258.35754315089</c:v>
                </c:pt>
                <c:pt idx="27">
                  <c:v>2321373.5668467395</c:v>
                </c:pt>
                <c:pt idx="28">
                  <c:v>3287648.9427949977</c:v>
                </c:pt>
                <c:pt idx="29">
                  <c:v>1913505.1314669719</c:v>
                </c:pt>
                <c:pt idx="30">
                  <c:v>4315507.5015632119</c:v>
                </c:pt>
                <c:pt idx="31">
                  <c:v>3962892.7244093991</c:v>
                </c:pt>
              </c:numCache>
            </c:numRef>
          </c:yVal>
          <c:smooth val="0"/>
          <c:extLst>
            <c:ext xmlns:c16="http://schemas.microsoft.com/office/drawing/2014/chart" uri="{C3380CC4-5D6E-409C-BE32-E72D297353CC}">
              <c16:uniqueId val="{00000003-FC97-4B09-A3B3-B5A1109F66B8}"/>
            </c:ext>
          </c:extLst>
        </c:ser>
        <c:dLbls>
          <c:showLegendKey val="0"/>
          <c:showVal val="0"/>
          <c:showCatName val="0"/>
          <c:showSerName val="0"/>
          <c:showPercent val="0"/>
          <c:showBubbleSize val="0"/>
        </c:dLbls>
        <c:axId val="343044608"/>
        <c:axId val="343045184"/>
      </c:scatterChart>
      <c:valAx>
        <c:axId val="343044608"/>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45184"/>
        <c:crosses val="autoZero"/>
        <c:crossBetween val="midCat"/>
      </c:valAx>
      <c:valAx>
        <c:axId val="34304518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44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Lane Snapper</a:t>
            </a:r>
          </a:p>
        </c:rich>
      </c:tx>
      <c:overlay val="0"/>
    </c:title>
    <c:autoTitleDeleted val="0"/>
    <c:plotArea>
      <c:layout/>
      <c:scatterChart>
        <c:scatterStyle val="lineMarker"/>
        <c:varyColors val="0"/>
        <c:ser>
          <c:idx val="2"/>
          <c:order val="0"/>
          <c:tx>
            <c:strRef>
              <c:f>'Snappers Complex'!$X$3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'Snappers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Complex'!$X$4:$X$35</c:f>
              <c:numCache>
                <c:formatCode>#,##0</c:formatCode>
                <c:ptCount val="32"/>
                <c:pt idx="0">
                  <c:v>43933.529397529994</c:v>
                </c:pt>
                <c:pt idx="1">
                  <c:v>117072.27256849999</c:v>
                </c:pt>
                <c:pt idx="2">
                  <c:v>135386.78905413003</c:v>
                </c:pt>
                <c:pt idx="3">
                  <c:v>171035.08240002001</c:v>
                </c:pt>
                <c:pt idx="4">
                  <c:v>83744.09436221997</c:v>
                </c:pt>
                <c:pt idx="5">
                  <c:v>81475.5352423</c:v>
                </c:pt>
                <c:pt idx="6">
                  <c:v>73917.018602419994</c:v>
                </c:pt>
                <c:pt idx="7">
                  <c:v>79777.502784310025</c:v>
                </c:pt>
                <c:pt idx="8">
                  <c:v>68304.729029400012</c:v>
                </c:pt>
                <c:pt idx="9">
                  <c:v>56043.283701680011</c:v>
                </c:pt>
                <c:pt idx="10">
                  <c:v>41867.704053999987</c:v>
                </c:pt>
                <c:pt idx="11">
                  <c:v>85579.548249159998</c:v>
                </c:pt>
                <c:pt idx="12">
                  <c:v>56154.486508415015</c:v>
                </c:pt>
                <c:pt idx="13">
                  <c:v>77087.640044670028</c:v>
                </c:pt>
                <c:pt idx="14">
                  <c:v>107655.361965331</c:v>
                </c:pt>
                <c:pt idx="15">
                  <c:v>111314.77534917404</c:v>
                </c:pt>
                <c:pt idx="16">
                  <c:v>75708.324461669967</c:v>
                </c:pt>
                <c:pt idx="17">
                  <c:v>106636.77916288697</c:v>
                </c:pt>
                <c:pt idx="18">
                  <c:v>87755.321551188012</c:v>
                </c:pt>
                <c:pt idx="19">
                  <c:v>104408.40762449199</c:v>
                </c:pt>
                <c:pt idx="20">
                  <c:v>58704.68528470998</c:v>
                </c:pt>
                <c:pt idx="21">
                  <c:v>75139.655506399009</c:v>
                </c:pt>
                <c:pt idx="22">
                  <c:v>85419.669397124206</c:v>
                </c:pt>
                <c:pt idx="23">
                  <c:v>51045.917234336004</c:v>
                </c:pt>
                <c:pt idx="24">
                  <c:v>27553.354840579897</c:v>
                </c:pt>
                <c:pt idx="25">
                  <c:v>30571.722334809991</c:v>
                </c:pt>
                <c:pt idx="26">
                  <c:v>70658.332221625998</c:v>
                </c:pt>
                <c:pt idx="27">
                  <c:v>88628.809690865979</c:v>
                </c:pt>
                <c:pt idx="28">
                  <c:v>93015.424791241006</c:v>
                </c:pt>
                <c:pt idx="29">
                  <c:v>66834.208006686968</c:v>
                </c:pt>
                <c:pt idx="30">
                  <c:v>80642.057561348003</c:v>
                </c:pt>
                <c:pt idx="31">
                  <c:v>77544.86904790996</c:v>
                </c:pt>
              </c:numCache>
            </c:numRef>
          </c:yVal>
          <c:smooth val="0"/>
          <c:extLst>
            <c:ext xmlns:c16="http://schemas.microsoft.com/office/drawing/2014/chart" uri="{C3380CC4-5D6E-409C-BE32-E72D297353CC}">
              <c16:uniqueId val="{00000001-561B-4795-BC17-464B3EFFD0EF}"/>
            </c:ext>
          </c:extLst>
        </c:ser>
        <c:ser>
          <c:idx val="4"/>
          <c:order val="1"/>
          <c:tx>
            <c:strRef>
              <c:f>'Snappers Complex'!$AD$3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'Snappers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Complex'!$AD$4:$AD$35</c:f>
              <c:numCache>
                <c:formatCode>#,##0</c:formatCode>
                <c:ptCount val="32"/>
                <c:pt idx="0">
                  <c:v>70638.935981899995</c:v>
                </c:pt>
                <c:pt idx="1">
                  <c:v>175928.74456900003</c:v>
                </c:pt>
                <c:pt idx="2">
                  <c:v>179414.78372830997</c:v>
                </c:pt>
                <c:pt idx="3">
                  <c:v>252265.17498739995</c:v>
                </c:pt>
                <c:pt idx="4">
                  <c:v>97676.172171729966</c:v>
                </c:pt>
                <c:pt idx="5">
                  <c:v>137189.70561690006</c:v>
                </c:pt>
                <c:pt idx="6">
                  <c:v>131091.27902093003</c:v>
                </c:pt>
                <c:pt idx="7">
                  <c:v>164257.58854641</c:v>
                </c:pt>
                <c:pt idx="8">
                  <c:v>104541.67887548001</c:v>
                </c:pt>
                <c:pt idx="9">
                  <c:v>88649.006941388012</c:v>
                </c:pt>
                <c:pt idx="10">
                  <c:v>80089.914926490004</c:v>
                </c:pt>
                <c:pt idx="11">
                  <c:v>97916.995752689982</c:v>
                </c:pt>
                <c:pt idx="12">
                  <c:v>97363.970357012033</c:v>
                </c:pt>
                <c:pt idx="13">
                  <c:v>192084.68030181588</c:v>
                </c:pt>
                <c:pt idx="14">
                  <c:v>261941.64280462387</c:v>
                </c:pt>
                <c:pt idx="15">
                  <c:v>284607.69572570879</c:v>
                </c:pt>
                <c:pt idx="16">
                  <c:v>225641.98135973996</c:v>
                </c:pt>
                <c:pt idx="17">
                  <c:v>309197.70804340485</c:v>
                </c:pt>
                <c:pt idx="18">
                  <c:v>127747.99579653761</c:v>
                </c:pt>
                <c:pt idx="19">
                  <c:v>196481.87217096309</c:v>
                </c:pt>
                <c:pt idx="20">
                  <c:v>136752.59802695393</c:v>
                </c:pt>
                <c:pt idx="21">
                  <c:v>155311.0146986749</c:v>
                </c:pt>
                <c:pt idx="22">
                  <c:v>138967.28706763891</c:v>
                </c:pt>
                <c:pt idx="23">
                  <c:v>109773.07461037998</c:v>
                </c:pt>
                <c:pt idx="24">
                  <c:v>49625.724294073283</c:v>
                </c:pt>
                <c:pt idx="25">
                  <c:v>62294.344283489991</c:v>
                </c:pt>
                <c:pt idx="26">
                  <c:v>89965.638970981963</c:v>
                </c:pt>
                <c:pt idx="27">
                  <c:v>199139.94651098902</c:v>
                </c:pt>
                <c:pt idx="28">
                  <c:v>260335.9360767403</c:v>
                </c:pt>
                <c:pt idx="29">
                  <c:v>148508.38352636198</c:v>
                </c:pt>
                <c:pt idx="30">
                  <c:v>188839.96447200605</c:v>
                </c:pt>
                <c:pt idx="31">
                  <c:v>156546.66482751805</c:v>
                </c:pt>
              </c:numCache>
            </c:numRef>
          </c:yVal>
          <c:smooth val="0"/>
          <c:extLst>
            <c:ext xmlns:c16="http://schemas.microsoft.com/office/drawing/2014/chart" uri="{C3380CC4-5D6E-409C-BE32-E72D297353CC}">
              <c16:uniqueId val="{00000003-561B-4795-BC17-464B3EFFD0EF}"/>
            </c:ext>
          </c:extLst>
        </c:ser>
        <c:ser>
          <c:idx val="0"/>
          <c:order val="2"/>
          <c:tx>
            <c:strRef>
              <c:f>'Snappers Complex'!$R$3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'Snappers Complex'!$P$4:$P$35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Complex'!$R$4:$R$35</c:f>
              <c:numCache>
                <c:formatCode>#,##0</c:formatCode>
                <c:ptCount val="32"/>
                <c:pt idx="0">
                  <c:v>27828</c:v>
                </c:pt>
                <c:pt idx="1">
                  <c:v>44692</c:v>
                </c:pt>
                <c:pt idx="2">
                  <c:v>40564</c:v>
                </c:pt>
                <c:pt idx="3">
                  <c:v>23563</c:v>
                </c:pt>
                <c:pt idx="4">
                  <c:v>12062</c:v>
                </c:pt>
                <c:pt idx="5">
                  <c:v>34296</c:v>
                </c:pt>
                <c:pt idx="6">
                  <c:v>28401</c:v>
                </c:pt>
                <c:pt idx="7">
                  <c:v>27530</c:v>
                </c:pt>
                <c:pt idx="8">
                  <c:v>30120</c:v>
                </c:pt>
                <c:pt idx="9">
                  <c:v>23178</c:v>
                </c:pt>
                <c:pt idx="10">
                  <c:v>31618</c:v>
                </c:pt>
                <c:pt idx="11">
                  <c:v>42934</c:v>
                </c:pt>
                <c:pt idx="12">
                  <c:v>23181</c:v>
                </c:pt>
                <c:pt idx="13">
                  <c:v>20664</c:v>
                </c:pt>
                <c:pt idx="14">
                  <c:v>16379</c:v>
                </c:pt>
                <c:pt idx="15">
                  <c:v>21775</c:v>
                </c:pt>
                <c:pt idx="16">
                  <c:v>18689</c:v>
                </c:pt>
                <c:pt idx="17">
                  <c:v>13347</c:v>
                </c:pt>
                <c:pt idx="18">
                  <c:v>11621</c:v>
                </c:pt>
                <c:pt idx="19">
                  <c:v>8485</c:v>
                </c:pt>
                <c:pt idx="20">
                  <c:v>7389</c:v>
                </c:pt>
                <c:pt idx="21">
                  <c:v>5311</c:v>
                </c:pt>
                <c:pt idx="22">
                  <c:v>5654</c:v>
                </c:pt>
                <c:pt idx="23">
                  <c:v>3926</c:v>
                </c:pt>
                <c:pt idx="24">
                  <c:v>3733</c:v>
                </c:pt>
                <c:pt idx="25">
                  <c:v>1921</c:v>
                </c:pt>
                <c:pt idx="26">
                  <c:v>2408</c:v>
                </c:pt>
                <c:pt idx="27">
                  <c:v>3317</c:v>
                </c:pt>
                <c:pt idx="28">
                  <c:v>3900</c:v>
                </c:pt>
                <c:pt idx="29">
                  <c:v>2454</c:v>
                </c:pt>
                <c:pt idx="30">
                  <c:v>6712</c:v>
                </c:pt>
                <c:pt idx="31">
                  <c:v>4379</c:v>
                </c:pt>
              </c:numCache>
            </c:numRef>
          </c:yVal>
          <c:smooth val="0"/>
          <c:extLst>
            <c:ext xmlns:c16="http://schemas.microsoft.com/office/drawing/2014/chart" uri="{C3380CC4-5D6E-409C-BE32-E72D297353CC}">
              <c16:uniqueId val="{00000000-561B-4795-BC17-464B3EFFD0EF}"/>
            </c:ext>
          </c:extLst>
        </c:ser>
        <c:dLbls>
          <c:showLegendKey val="0"/>
          <c:showVal val="0"/>
          <c:showCatName val="0"/>
          <c:showSerName val="0"/>
          <c:showPercent val="0"/>
          <c:showBubbleSize val="0"/>
        </c:dLbls>
        <c:axId val="343047488"/>
        <c:axId val="313630720"/>
      </c:scatterChart>
      <c:valAx>
        <c:axId val="343047488"/>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13630720"/>
        <c:crosses val="autoZero"/>
        <c:crossBetween val="midCat"/>
      </c:valAx>
      <c:valAx>
        <c:axId val="3136307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4748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Cubera Snapper</a:t>
            </a:r>
          </a:p>
        </c:rich>
      </c:tx>
      <c:overlay val="0"/>
    </c:title>
    <c:autoTitleDeleted val="0"/>
    <c:plotArea>
      <c:layout/>
      <c:scatterChart>
        <c:scatterStyle val="lineMarker"/>
        <c:varyColors val="0"/>
        <c:ser>
          <c:idx val="2"/>
          <c:order val="0"/>
          <c:tx>
            <c:strRef>
              <c:f>'Snappers Complex'!$Y$3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'Snappers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Complex'!$Y$4:$Y$35</c:f>
              <c:numCache>
                <c:formatCode>#,##0</c:formatCode>
                <c:ptCount val="32"/>
                <c:pt idx="0">
                  <c:v>94384.149173599988</c:v>
                </c:pt>
                <c:pt idx="1">
                  <c:v>131.98940200000001</c:v>
                </c:pt>
                <c:pt idx="2">
                  <c:v>95754.101173399991</c:v>
                </c:pt>
                <c:pt idx="3">
                  <c:v>3391.4823197999995</c:v>
                </c:pt>
                <c:pt idx="4">
                  <c:v>16911.894646999997</c:v>
                </c:pt>
                <c:pt idx="5">
                  <c:v>125340.98652209996</c:v>
                </c:pt>
                <c:pt idx="6">
                  <c:v>1233.91462</c:v>
                </c:pt>
                <c:pt idx="7">
                  <c:v>105895.81810219996</c:v>
                </c:pt>
                <c:pt idx="8">
                  <c:v>22044.6461801</c:v>
                </c:pt>
                <c:pt idx="9">
                  <c:v>202207.57246949998</c:v>
                </c:pt>
                <c:pt idx="10">
                  <c:v>17867.272589000007</c:v>
                </c:pt>
                <c:pt idx="11">
                  <c:v>10812.957122399999</c:v>
                </c:pt>
                <c:pt idx="12">
                  <c:v>10037.886898620001</c:v>
                </c:pt>
                <c:pt idx="13">
                  <c:v>8059.3994298000016</c:v>
                </c:pt>
                <c:pt idx="14">
                  <c:v>60808.631965520013</c:v>
                </c:pt>
                <c:pt idx="15">
                  <c:v>27823.837664489998</c:v>
                </c:pt>
                <c:pt idx="16">
                  <c:v>15533.932020209999</c:v>
                </c:pt>
                <c:pt idx="17">
                  <c:v>25756.802348100005</c:v>
                </c:pt>
                <c:pt idx="18">
                  <c:v>7720.1355656000005</c:v>
                </c:pt>
                <c:pt idx="19">
                  <c:v>2146.1036082999999</c:v>
                </c:pt>
                <c:pt idx="20">
                  <c:v>5421.6854893199998</c:v>
                </c:pt>
                <c:pt idx="21">
                  <c:v>11700.899067800001</c:v>
                </c:pt>
                <c:pt idx="22">
                  <c:v>36414.502929399998</c:v>
                </c:pt>
                <c:pt idx="23">
                  <c:v>14324.406789160003</c:v>
                </c:pt>
                <c:pt idx="24">
                  <c:v>3668.1655974000005</c:v>
                </c:pt>
                <c:pt idx="25">
                  <c:v>71133.920358399992</c:v>
                </c:pt>
                <c:pt idx="26">
                  <c:v>26566.518319999996</c:v>
                </c:pt>
                <c:pt idx="27">
                  <c:v>4005.5251824000006</c:v>
                </c:pt>
                <c:pt idx="28">
                  <c:v>26603.295699999999</c:v>
                </c:pt>
                <c:pt idx="29">
                  <c:v>4661.0112596999998</c:v>
                </c:pt>
                <c:pt idx="30">
                  <c:v>206.11466780000001</c:v>
                </c:pt>
                <c:pt idx="31">
                  <c:v>89842.670856339988</c:v>
                </c:pt>
              </c:numCache>
            </c:numRef>
          </c:yVal>
          <c:smooth val="0"/>
          <c:extLst>
            <c:ext xmlns:c16="http://schemas.microsoft.com/office/drawing/2014/chart" uri="{C3380CC4-5D6E-409C-BE32-E72D297353CC}">
              <c16:uniqueId val="{00000001-1FEE-4830-A659-FCB4909D5D2E}"/>
            </c:ext>
          </c:extLst>
        </c:ser>
        <c:ser>
          <c:idx val="4"/>
          <c:order val="1"/>
          <c:tx>
            <c:strRef>
              <c:f>'Snappers Complex'!$AE$3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'Snappers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Complex'!$AE$4:$AE$35</c:f>
              <c:numCache>
                <c:formatCode>#,##0</c:formatCode>
                <c:ptCount val="32"/>
                <c:pt idx="0">
                  <c:v>923668.62942410004</c:v>
                </c:pt>
                <c:pt idx="1">
                  <c:v>131.98940200000001</c:v>
                </c:pt>
                <c:pt idx="2">
                  <c:v>196898.04873039998</c:v>
                </c:pt>
                <c:pt idx="3">
                  <c:v>1215.7458623000005</c:v>
                </c:pt>
                <c:pt idx="4">
                  <c:v>46635.104298000027</c:v>
                </c:pt>
                <c:pt idx="5">
                  <c:v>236558.21299250005</c:v>
                </c:pt>
                <c:pt idx="6">
                  <c:v>1233.91462</c:v>
                </c:pt>
                <c:pt idx="7">
                  <c:v>328858.25228609983</c:v>
                </c:pt>
                <c:pt idx="8">
                  <c:v>51023.855012</c:v>
                </c:pt>
                <c:pt idx="9">
                  <c:v>647359.32142600033</c:v>
                </c:pt>
                <c:pt idx="10">
                  <c:v>19115.854034700005</c:v>
                </c:pt>
                <c:pt idx="11">
                  <c:v>10155.0763726</c:v>
                </c:pt>
                <c:pt idx="12">
                  <c:v>18977.129780430001</c:v>
                </c:pt>
                <c:pt idx="13">
                  <c:v>17401.340439999996</c:v>
                </c:pt>
                <c:pt idx="14">
                  <c:v>231123.46266142599</c:v>
                </c:pt>
                <c:pt idx="15">
                  <c:v>79466.265053620024</c:v>
                </c:pt>
                <c:pt idx="16">
                  <c:v>34505.950465320006</c:v>
                </c:pt>
                <c:pt idx="17">
                  <c:v>50306.171013999992</c:v>
                </c:pt>
                <c:pt idx="18">
                  <c:v>10547.864626299999</c:v>
                </c:pt>
                <c:pt idx="19">
                  <c:v>2515.0670132000005</c:v>
                </c:pt>
                <c:pt idx="20">
                  <c:v>5498.9103844399997</c:v>
                </c:pt>
                <c:pt idx="21">
                  <c:v>11700.899067800001</c:v>
                </c:pt>
                <c:pt idx="22">
                  <c:v>58316.039220999999</c:v>
                </c:pt>
                <c:pt idx="23">
                  <c:v>40908.552826830004</c:v>
                </c:pt>
                <c:pt idx="24">
                  <c:v>3668.1655974000005</c:v>
                </c:pt>
                <c:pt idx="25">
                  <c:v>108210.83203439999</c:v>
                </c:pt>
                <c:pt idx="26">
                  <c:v>39732.609763799992</c:v>
                </c:pt>
                <c:pt idx="27">
                  <c:v>11343.752743200006</c:v>
                </c:pt>
                <c:pt idx="28">
                  <c:v>79798.302887999977</c:v>
                </c:pt>
                <c:pt idx="29">
                  <c:v>5552.4591048000002</c:v>
                </c:pt>
                <c:pt idx="30">
                  <c:v>206.11466780000001</c:v>
                </c:pt>
                <c:pt idx="31">
                  <c:v>611009.93731259985</c:v>
                </c:pt>
              </c:numCache>
            </c:numRef>
          </c:yVal>
          <c:smooth val="0"/>
          <c:extLst>
            <c:ext xmlns:c16="http://schemas.microsoft.com/office/drawing/2014/chart" uri="{C3380CC4-5D6E-409C-BE32-E72D297353CC}">
              <c16:uniqueId val="{00000003-1FEE-4830-A659-FCB4909D5D2E}"/>
            </c:ext>
          </c:extLst>
        </c:ser>
        <c:ser>
          <c:idx val="0"/>
          <c:order val="2"/>
          <c:tx>
            <c:strRef>
              <c:f>'Snappers Complex'!$S$3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'Snappers Complex'!$P$4:$P$35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Complex'!$S$4:$S$35</c:f>
              <c:numCache>
                <c:formatCode>#,##0</c:formatCode>
                <c:ptCount val="32"/>
                <c:pt idx="0">
                  <c:v>3436</c:v>
                </c:pt>
                <c:pt idx="1">
                  <c:v>2927</c:v>
                </c:pt>
                <c:pt idx="2">
                  <c:v>9382</c:v>
                </c:pt>
                <c:pt idx="3">
                  <c:v>10842</c:v>
                </c:pt>
                <c:pt idx="4">
                  <c:v>9032</c:v>
                </c:pt>
                <c:pt idx="5">
                  <c:v>9015</c:v>
                </c:pt>
                <c:pt idx="6">
                  <c:v>11172</c:v>
                </c:pt>
                <c:pt idx="7">
                  <c:v>7612</c:v>
                </c:pt>
                <c:pt idx="8">
                  <c:v>3409</c:v>
                </c:pt>
                <c:pt idx="9">
                  <c:v>7852</c:v>
                </c:pt>
                <c:pt idx="10">
                  <c:v>5944</c:v>
                </c:pt>
                <c:pt idx="11">
                  <c:v>5327</c:v>
                </c:pt>
                <c:pt idx="12">
                  <c:v>7687</c:v>
                </c:pt>
                <c:pt idx="13">
                  <c:v>4097</c:v>
                </c:pt>
                <c:pt idx="14">
                  <c:v>4207</c:v>
                </c:pt>
                <c:pt idx="15">
                  <c:v>2896</c:v>
                </c:pt>
                <c:pt idx="16">
                  <c:v>2800</c:v>
                </c:pt>
                <c:pt idx="17">
                  <c:v>3139</c:v>
                </c:pt>
                <c:pt idx="18">
                  <c:v>3022</c:v>
                </c:pt>
                <c:pt idx="19">
                  <c:v>1785</c:v>
                </c:pt>
                <c:pt idx="20">
                  <c:v>3755</c:v>
                </c:pt>
                <c:pt idx="21">
                  <c:v>5048</c:v>
                </c:pt>
                <c:pt idx="22">
                  <c:v>7675</c:v>
                </c:pt>
                <c:pt idx="23">
                  <c:v>5953</c:v>
                </c:pt>
                <c:pt idx="24">
                  <c:v>4589</c:v>
                </c:pt>
                <c:pt idx="25">
                  <c:v>4293</c:v>
                </c:pt>
                <c:pt idx="26">
                  <c:v>2840</c:v>
                </c:pt>
                <c:pt idx="27">
                  <c:v>4531</c:v>
                </c:pt>
                <c:pt idx="28">
                  <c:v>4017</c:v>
                </c:pt>
                <c:pt idx="29">
                  <c:v>4663</c:v>
                </c:pt>
                <c:pt idx="30">
                  <c:v>6285</c:v>
                </c:pt>
                <c:pt idx="31">
                  <c:v>2750</c:v>
                </c:pt>
              </c:numCache>
            </c:numRef>
          </c:yVal>
          <c:smooth val="0"/>
          <c:extLst>
            <c:ext xmlns:c16="http://schemas.microsoft.com/office/drawing/2014/chart" uri="{C3380CC4-5D6E-409C-BE32-E72D297353CC}">
              <c16:uniqueId val="{00000000-1FEE-4830-A659-FCB4909D5D2E}"/>
            </c:ext>
          </c:extLst>
        </c:ser>
        <c:dLbls>
          <c:showLegendKey val="0"/>
          <c:showVal val="0"/>
          <c:showCatName val="0"/>
          <c:showSerName val="0"/>
          <c:showPercent val="0"/>
          <c:showBubbleSize val="0"/>
        </c:dLbls>
        <c:axId val="343047488"/>
        <c:axId val="313630720"/>
      </c:scatterChart>
      <c:valAx>
        <c:axId val="343047488"/>
        <c:scaling>
          <c:orientation val="minMax"/>
          <c:max val="2016"/>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13630720"/>
        <c:crosses val="autoZero"/>
        <c:crossBetween val="midCat"/>
      </c:valAx>
      <c:valAx>
        <c:axId val="3136307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4748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Grunts Landings</a:t>
            </a:r>
          </a:p>
        </c:rich>
      </c:tx>
      <c:overlay val="0"/>
    </c:title>
    <c:autoTitleDeleted val="0"/>
    <c:plotArea>
      <c:layout/>
      <c:scatterChart>
        <c:scatterStyle val="lineMarker"/>
        <c:varyColors val="0"/>
        <c:ser>
          <c:idx val="0"/>
          <c:order val="0"/>
          <c:tx>
            <c:strRef>
              <c:f>'Grunts Complex'!$B$2</c:f>
              <c:strCache>
                <c:ptCount val="1"/>
                <c:pt idx="0">
                  <c:v>White Grunt</c:v>
                </c:pt>
              </c:strCache>
            </c:strRef>
          </c:tx>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Complex'!$B$4:$B$35</c:f>
              <c:numCache>
                <c:formatCode>#,##0</c:formatCode>
                <c:ptCount val="32"/>
                <c:pt idx="0">
                  <c:v>526012.52902003005</c:v>
                </c:pt>
                <c:pt idx="1">
                  <c:v>855360.07498026802</c:v>
                </c:pt>
                <c:pt idx="2">
                  <c:v>756870.14526670019</c:v>
                </c:pt>
                <c:pt idx="3">
                  <c:v>799893.09869559028</c:v>
                </c:pt>
                <c:pt idx="4">
                  <c:v>1219774.6475258097</c:v>
                </c:pt>
                <c:pt idx="5">
                  <c:v>1380645.4383798805</c:v>
                </c:pt>
                <c:pt idx="6">
                  <c:v>1146161.3910642704</c:v>
                </c:pt>
                <c:pt idx="7">
                  <c:v>890312.07560734963</c:v>
                </c:pt>
                <c:pt idx="8">
                  <c:v>987380.71732873993</c:v>
                </c:pt>
                <c:pt idx="9">
                  <c:v>735086.13819418999</c:v>
                </c:pt>
                <c:pt idx="10">
                  <c:v>761893.05400782998</c:v>
                </c:pt>
                <c:pt idx="11">
                  <c:v>873444.80824164976</c:v>
                </c:pt>
                <c:pt idx="12">
                  <c:v>673571.37392765004</c:v>
                </c:pt>
                <c:pt idx="13">
                  <c:v>614977.68059487012</c:v>
                </c:pt>
                <c:pt idx="14">
                  <c:v>459555.93228307005</c:v>
                </c:pt>
                <c:pt idx="15">
                  <c:v>620642.1409223401</c:v>
                </c:pt>
                <c:pt idx="16">
                  <c:v>604835.44995108934</c:v>
                </c:pt>
                <c:pt idx="17">
                  <c:v>613356.30430138507</c:v>
                </c:pt>
                <c:pt idx="18">
                  <c:v>671193.12852678716</c:v>
                </c:pt>
                <c:pt idx="19">
                  <c:v>574974.71549555811</c:v>
                </c:pt>
                <c:pt idx="20">
                  <c:v>596074.63317569694</c:v>
                </c:pt>
                <c:pt idx="21">
                  <c:v>740102.24082775507</c:v>
                </c:pt>
                <c:pt idx="22">
                  <c:v>689779.05999711505</c:v>
                </c:pt>
                <c:pt idx="23">
                  <c:v>518623.82774306316</c:v>
                </c:pt>
                <c:pt idx="24">
                  <c:v>328379.7835105136</c:v>
                </c:pt>
                <c:pt idx="25">
                  <c:v>332832.18851796543</c:v>
                </c:pt>
                <c:pt idx="26">
                  <c:v>478611.80811680207</c:v>
                </c:pt>
                <c:pt idx="27">
                  <c:v>409612.3158764813</c:v>
                </c:pt>
                <c:pt idx="28">
                  <c:v>398305.653797579</c:v>
                </c:pt>
                <c:pt idx="29">
                  <c:v>314589.86304081115</c:v>
                </c:pt>
                <c:pt idx="30">
                  <c:v>355612.00353257195</c:v>
                </c:pt>
                <c:pt idx="31">
                  <c:v>303127.95347715827</c:v>
                </c:pt>
              </c:numCache>
            </c:numRef>
          </c:yVal>
          <c:smooth val="0"/>
          <c:extLst>
            <c:ext xmlns:c16="http://schemas.microsoft.com/office/drawing/2014/chart" uri="{C3380CC4-5D6E-409C-BE32-E72D297353CC}">
              <c16:uniqueId val="{00000000-9CC5-42E7-BB69-A9FFB76A7D36}"/>
            </c:ext>
          </c:extLst>
        </c:ser>
        <c:ser>
          <c:idx val="1"/>
          <c:order val="1"/>
          <c:tx>
            <c:strRef>
              <c:f>'Grunts Complex'!$C$2</c:f>
              <c:strCache>
                <c:ptCount val="1"/>
                <c:pt idx="0">
                  <c:v>Sailor's Choice</c:v>
                </c:pt>
              </c:strCache>
            </c:strRef>
          </c:tx>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Complex'!$C$4:$C$35</c:f>
              <c:numCache>
                <c:formatCode>#,##0</c:formatCode>
                <c:ptCount val="32"/>
                <c:pt idx="0">
                  <c:v>1868.2332667090002</c:v>
                </c:pt>
                <c:pt idx="1">
                  <c:v>53986.968148262997</c:v>
                </c:pt>
                <c:pt idx="2">
                  <c:v>59695.172451210005</c:v>
                </c:pt>
                <c:pt idx="3">
                  <c:v>40985.555965473992</c:v>
                </c:pt>
                <c:pt idx="4">
                  <c:v>12671.33966242</c:v>
                </c:pt>
                <c:pt idx="5">
                  <c:v>25893.465027569993</c:v>
                </c:pt>
                <c:pt idx="6">
                  <c:v>32541.831495499999</c:v>
                </c:pt>
                <c:pt idx="7">
                  <c:v>9081.8156432800006</c:v>
                </c:pt>
                <c:pt idx="8">
                  <c:v>10956.515466730001</c:v>
                </c:pt>
                <c:pt idx="9">
                  <c:v>7009.4434820310007</c:v>
                </c:pt>
                <c:pt idx="10">
                  <c:v>4220.4442085600003</c:v>
                </c:pt>
                <c:pt idx="11">
                  <c:v>7197.8543194199992</c:v>
                </c:pt>
                <c:pt idx="12">
                  <c:v>15093.503376239998</c:v>
                </c:pt>
                <c:pt idx="13">
                  <c:v>10081.452979899999</c:v>
                </c:pt>
                <c:pt idx="14">
                  <c:v>15656.6741029</c:v>
                </c:pt>
                <c:pt idx="15">
                  <c:v>5537.927624171999</c:v>
                </c:pt>
                <c:pt idx="16">
                  <c:v>26453.481340492999</c:v>
                </c:pt>
                <c:pt idx="17">
                  <c:v>34414.5594698977</c:v>
                </c:pt>
                <c:pt idx="18">
                  <c:v>18223.730643635601</c:v>
                </c:pt>
                <c:pt idx="19">
                  <c:v>8007.6615005740014</c:v>
                </c:pt>
                <c:pt idx="20">
                  <c:v>3792.5484887505995</c:v>
                </c:pt>
                <c:pt idx="21">
                  <c:v>24784.278958432002</c:v>
                </c:pt>
                <c:pt idx="22">
                  <c:v>12457.0294132449</c:v>
                </c:pt>
                <c:pt idx="23">
                  <c:v>6354.9033569285011</c:v>
                </c:pt>
                <c:pt idx="24">
                  <c:v>5619.4507516500007</c:v>
                </c:pt>
                <c:pt idx="25">
                  <c:v>1597.2796690679997</c:v>
                </c:pt>
                <c:pt idx="26">
                  <c:v>9906.0765115520026</c:v>
                </c:pt>
                <c:pt idx="27">
                  <c:v>17729.935113253996</c:v>
                </c:pt>
                <c:pt idx="28">
                  <c:v>25561.842941285999</c:v>
                </c:pt>
                <c:pt idx="29">
                  <c:v>26916.265838555995</c:v>
                </c:pt>
                <c:pt idx="30">
                  <c:v>8930.7013982189983</c:v>
                </c:pt>
                <c:pt idx="31">
                  <c:v>4346.96917416</c:v>
                </c:pt>
              </c:numCache>
            </c:numRef>
          </c:yVal>
          <c:smooth val="0"/>
          <c:extLst>
            <c:ext xmlns:c16="http://schemas.microsoft.com/office/drawing/2014/chart" uri="{C3380CC4-5D6E-409C-BE32-E72D297353CC}">
              <c16:uniqueId val="{00000001-9CC5-42E7-BB69-A9FFB76A7D36}"/>
            </c:ext>
          </c:extLst>
        </c:ser>
        <c:ser>
          <c:idx val="2"/>
          <c:order val="2"/>
          <c:tx>
            <c:strRef>
              <c:f>'Grunts Complex'!$D$2</c:f>
              <c:strCache>
                <c:ptCount val="1"/>
                <c:pt idx="0">
                  <c:v>Tomtate</c:v>
                </c:pt>
              </c:strCache>
            </c:strRef>
          </c:tx>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Complex'!$D$4:$D$35</c:f>
              <c:numCache>
                <c:formatCode>#,##0</c:formatCode>
                <c:ptCount val="32"/>
                <c:pt idx="0">
                  <c:v>114782.37850661699</c:v>
                </c:pt>
                <c:pt idx="1">
                  <c:v>158968.20838590007</c:v>
                </c:pt>
                <c:pt idx="2">
                  <c:v>185543.14457652988</c:v>
                </c:pt>
                <c:pt idx="3">
                  <c:v>127745.17151965998</c:v>
                </c:pt>
                <c:pt idx="4">
                  <c:v>89306.783956969957</c:v>
                </c:pt>
                <c:pt idx="5">
                  <c:v>107261.87199789999</c:v>
                </c:pt>
                <c:pt idx="6">
                  <c:v>105393.90652628998</c:v>
                </c:pt>
                <c:pt idx="7">
                  <c:v>94389.968463419966</c:v>
                </c:pt>
                <c:pt idx="8">
                  <c:v>72713.000667381028</c:v>
                </c:pt>
                <c:pt idx="9">
                  <c:v>74515.394531219994</c:v>
                </c:pt>
                <c:pt idx="10">
                  <c:v>41258.886036830001</c:v>
                </c:pt>
                <c:pt idx="11">
                  <c:v>53277.975875960015</c:v>
                </c:pt>
                <c:pt idx="12">
                  <c:v>35120.194376069994</c:v>
                </c:pt>
                <c:pt idx="13">
                  <c:v>50836.076137470001</c:v>
                </c:pt>
                <c:pt idx="14">
                  <c:v>96741.580454181967</c:v>
                </c:pt>
                <c:pt idx="15">
                  <c:v>79222.407790969984</c:v>
                </c:pt>
                <c:pt idx="16">
                  <c:v>52533.436841602015</c:v>
                </c:pt>
                <c:pt idx="17">
                  <c:v>61428.942071259007</c:v>
                </c:pt>
                <c:pt idx="18">
                  <c:v>64139.111432302976</c:v>
                </c:pt>
                <c:pt idx="19">
                  <c:v>53360.398333898956</c:v>
                </c:pt>
                <c:pt idx="20">
                  <c:v>53971.174888685993</c:v>
                </c:pt>
                <c:pt idx="21">
                  <c:v>93242.898264742747</c:v>
                </c:pt>
                <c:pt idx="22">
                  <c:v>71480.523287285963</c:v>
                </c:pt>
                <c:pt idx="23">
                  <c:v>90182.168706531986</c:v>
                </c:pt>
                <c:pt idx="24">
                  <c:v>27671.11193170839</c:v>
                </c:pt>
                <c:pt idx="25">
                  <c:v>30984.790622165994</c:v>
                </c:pt>
                <c:pt idx="26">
                  <c:v>31394.525480335396</c:v>
                </c:pt>
                <c:pt idx="27">
                  <c:v>27335.4955752395</c:v>
                </c:pt>
                <c:pt idx="28">
                  <c:v>45735.902155308904</c:v>
                </c:pt>
                <c:pt idx="29">
                  <c:v>30228.542168679993</c:v>
                </c:pt>
                <c:pt idx="30">
                  <c:v>34368.841058344005</c:v>
                </c:pt>
                <c:pt idx="31">
                  <c:v>28447.332831070606</c:v>
                </c:pt>
              </c:numCache>
            </c:numRef>
          </c:yVal>
          <c:smooth val="0"/>
          <c:extLst>
            <c:ext xmlns:c16="http://schemas.microsoft.com/office/drawing/2014/chart" uri="{C3380CC4-5D6E-409C-BE32-E72D297353CC}">
              <c16:uniqueId val="{00000002-9CC5-42E7-BB69-A9FFB76A7D36}"/>
            </c:ext>
          </c:extLst>
        </c:ser>
        <c:ser>
          <c:idx val="3"/>
          <c:order val="3"/>
          <c:tx>
            <c:strRef>
              <c:f>'Grunts Complex'!$E$2</c:f>
              <c:strCache>
                <c:ptCount val="1"/>
                <c:pt idx="0">
                  <c:v>Margate</c:v>
                </c:pt>
              </c:strCache>
            </c:strRef>
          </c:tx>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Complex'!$E$4:$E$35</c:f>
              <c:numCache>
                <c:formatCode>#,##0</c:formatCode>
                <c:ptCount val="32"/>
                <c:pt idx="0">
                  <c:v>14537.102388361</c:v>
                </c:pt>
                <c:pt idx="1">
                  <c:v>12118.053479800001</c:v>
                </c:pt>
                <c:pt idx="2">
                  <c:v>65161.329936309994</c:v>
                </c:pt>
                <c:pt idx="3">
                  <c:v>11312.694452799997</c:v>
                </c:pt>
                <c:pt idx="4">
                  <c:v>27182.314679400002</c:v>
                </c:pt>
                <c:pt idx="5">
                  <c:v>1029.6363839999999</c:v>
                </c:pt>
                <c:pt idx="6">
                  <c:v>14369.120457199999</c:v>
                </c:pt>
                <c:pt idx="7">
                  <c:v>19457.211616000001</c:v>
                </c:pt>
                <c:pt idx="8">
                  <c:v>47675.785675519997</c:v>
                </c:pt>
                <c:pt idx="9">
                  <c:v>39087.711756190009</c:v>
                </c:pt>
                <c:pt idx="10">
                  <c:v>46535.710143739998</c:v>
                </c:pt>
                <c:pt idx="11">
                  <c:v>15929.721593999997</c:v>
                </c:pt>
                <c:pt idx="12">
                  <c:v>32812.192080205015</c:v>
                </c:pt>
                <c:pt idx="13">
                  <c:v>30391.12079637</c:v>
                </c:pt>
                <c:pt idx="14">
                  <c:v>21169.18449132</c:v>
                </c:pt>
                <c:pt idx="15">
                  <c:v>19574.982500458005</c:v>
                </c:pt>
                <c:pt idx="16">
                  <c:v>12495.104267224</c:v>
                </c:pt>
                <c:pt idx="17">
                  <c:v>14043.797063253996</c:v>
                </c:pt>
                <c:pt idx="18">
                  <c:v>25815.258107745998</c:v>
                </c:pt>
                <c:pt idx="19">
                  <c:v>54981.458117589013</c:v>
                </c:pt>
                <c:pt idx="20">
                  <c:v>22002.372667893</c:v>
                </c:pt>
                <c:pt idx="21">
                  <c:v>34653.40930698601</c:v>
                </c:pt>
                <c:pt idx="22">
                  <c:v>7718.9675745089999</c:v>
                </c:pt>
                <c:pt idx="23">
                  <c:v>13200.546910450001</c:v>
                </c:pt>
                <c:pt idx="24">
                  <c:v>5338.9345781900001</c:v>
                </c:pt>
                <c:pt idx="25">
                  <c:v>8275.1125804599978</c:v>
                </c:pt>
                <c:pt idx="26">
                  <c:v>10593.873763876998</c:v>
                </c:pt>
                <c:pt idx="27">
                  <c:v>11500.869199180001</c:v>
                </c:pt>
                <c:pt idx="28">
                  <c:v>7305.9487061199998</c:v>
                </c:pt>
                <c:pt idx="29">
                  <c:v>3258.3524087900005</c:v>
                </c:pt>
                <c:pt idx="30">
                  <c:v>8191.2216514599986</c:v>
                </c:pt>
                <c:pt idx="31">
                  <c:v>8854.6638882000007</c:v>
                </c:pt>
              </c:numCache>
            </c:numRef>
          </c:yVal>
          <c:smooth val="0"/>
          <c:extLst>
            <c:ext xmlns:c16="http://schemas.microsoft.com/office/drawing/2014/chart" uri="{C3380CC4-5D6E-409C-BE32-E72D297353CC}">
              <c16:uniqueId val="{00000003-9CC5-42E7-BB69-A9FFB76A7D36}"/>
            </c:ext>
          </c:extLst>
        </c:ser>
        <c:ser>
          <c:idx val="4"/>
          <c:order val="4"/>
          <c:tx>
            <c:strRef>
              <c:f>'Grunts Complex'!$F$3</c:f>
              <c:strCache>
                <c:ptCount val="1"/>
                <c:pt idx="0">
                  <c:v>Total</c:v>
                </c:pt>
              </c:strCache>
            </c:strRef>
          </c:tx>
          <c:spPr>
            <a:ln>
              <a:solidFill>
                <a:schemeClr val="tx2"/>
              </a:solidFill>
            </a:ln>
          </c:spPr>
          <c:marker>
            <c:spPr>
              <a:ln>
                <a:solidFill>
                  <a:srgbClr val="FF0000"/>
                </a:solidFill>
              </a:ln>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Complex'!$F$4:$F$35</c:f>
              <c:numCache>
                <c:formatCode>#,##0</c:formatCode>
                <c:ptCount val="32"/>
                <c:pt idx="0">
                  <c:v>657200.24318171712</c:v>
                </c:pt>
                <c:pt idx="1">
                  <c:v>1080433.3049942311</c:v>
                </c:pt>
                <c:pt idx="2">
                  <c:v>1067269.79223075</c:v>
                </c:pt>
                <c:pt idx="3">
                  <c:v>979936.52063352417</c:v>
                </c:pt>
                <c:pt idx="4">
                  <c:v>1348935.0858245997</c:v>
                </c:pt>
                <c:pt idx="5">
                  <c:v>1514830.4117893507</c:v>
                </c:pt>
                <c:pt idx="6">
                  <c:v>1298466.2495432603</c:v>
                </c:pt>
                <c:pt idx="7">
                  <c:v>1013241.0713300497</c:v>
                </c:pt>
                <c:pt idx="8">
                  <c:v>1118726.0191383711</c:v>
                </c:pt>
                <c:pt idx="9">
                  <c:v>855698.687963631</c:v>
                </c:pt>
                <c:pt idx="10">
                  <c:v>853908.09439695999</c:v>
                </c:pt>
                <c:pt idx="11">
                  <c:v>949850.36003102968</c:v>
                </c:pt>
                <c:pt idx="12">
                  <c:v>756597.26376016508</c:v>
                </c:pt>
                <c:pt idx="13">
                  <c:v>706286.33050861</c:v>
                </c:pt>
                <c:pt idx="14">
                  <c:v>593123.37133147207</c:v>
                </c:pt>
                <c:pt idx="15">
                  <c:v>724977.45883794001</c:v>
                </c:pt>
                <c:pt idx="16">
                  <c:v>696317.47240040824</c:v>
                </c:pt>
                <c:pt idx="17">
                  <c:v>723243.60290579579</c:v>
                </c:pt>
                <c:pt idx="18">
                  <c:v>779371.22871047177</c:v>
                </c:pt>
                <c:pt idx="19">
                  <c:v>691324.23344762006</c:v>
                </c:pt>
                <c:pt idx="20">
                  <c:v>675840.72922102653</c:v>
                </c:pt>
                <c:pt idx="21">
                  <c:v>892782.82735791593</c:v>
                </c:pt>
                <c:pt idx="22">
                  <c:v>781435.58027215488</c:v>
                </c:pt>
                <c:pt idx="23">
                  <c:v>628361.44671697367</c:v>
                </c:pt>
                <c:pt idx="24">
                  <c:v>367009.28077206196</c:v>
                </c:pt>
                <c:pt idx="25">
                  <c:v>373689.37138965941</c:v>
                </c:pt>
                <c:pt idx="26">
                  <c:v>530506.28387256642</c:v>
                </c:pt>
                <c:pt idx="27">
                  <c:v>466178.61576415476</c:v>
                </c:pt>
                <c:pt idx="28">
                  <c:v>476909.34760029393</c:v>
                </c:pt>
                <c:pt idx="29">
                  <c:v>374993.02345683717</c:v>
                </c:pt>
                <c:pt idx="30">
                  <c:v>407102.76764059492</c:v>
                </c:pt>
                <c:pt idx="31">
                  <c:v>344776.91937058885</c:v>
                </c:pt>
              </c:numCache>
            </c:numRef>
          </c:yVal>
          <c:smooth val="0"/>
          <c:extLst>
            <c:ext xmlns:c16="http://schemas.microsoft.com/office/drawing/2014/chart" uri="{C3380CC4-5D6E-409C-BE32-E72D297353CC}">
              <c16:uniqueId val="{00000004-9CC5-42E7-BB69-A9FFB76A7D36}"/>
            </c:ext>
          </c:extLst>
        </c:ser>
        <c:dLbls>
          <c:showLegendKey val="0"/>
          <c:showVal val="0"/>
          <c:showCatName val="0"/>
          <c:showSerName val="0"/>
          <c:showPercent val="0"/>
          <c:showBubbleSize val="0"/>
        </c:dLbls>
        <c:axId val="343643776"/>
        <c:axId val="343644352"/>
      </c:scatterChart>
      <c:valAx>
        <c:axId val="3436437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44352"/>
        <c:crosses val="autoZero"/>
        <c:crossBetween val="midCat"/>
      </c:valAx>
      <c:valAx>
        <c:axId val="3436443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43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 Grunt</a:t>
            </a:r>
          </a:p>
        </c:rich>
      </c:tx>
      <c:overlay val="0"/>
    </c:title>
    <c:autoTitleDeleted val="0"/>
    <c:plotArea>
      <c:layout/>
      <c:scatterChart>
        <c:scatterStyle val="lineMarker"/>
        <c:varyColors val="0"/>
        <c:ser>
          <c:idx val="3"/>
          <c:order val="0"/>
          <c:tx>
            <c:strRef>
              <c:f>'Grunts Complex'!$Z$3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'Grunts Complex'!$Y$4:$Y$35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Complex'!$Z$4:$Z$35</c:f>
              <c:numCache>
                <c:formatCode>#,##0</c:formatCode>
                <c:ptCount val="32"/>
                <c:pt idx="0">
                  <c:v>295970.52902002999</c:v>
                </c:pt>
                <c:pt idx="1">
                  <c:v>488746.07498026802</c:v>
                </c:pt>
                <c:pt idx="2">
                  <c:v>400406.14526670019</c:v>
                </c:pt>
                <c:pt idx="3">
                  <c:v>439487.09869559028</c:v>
                </c:pt>
                <c:pt idx="4">
                  <c:v>777903.64752580982</c:v>
                </c:pt>
                <c:pt idx="5">
                  <c:v>993982.43837988051</c:v>
                </c:pt>
                <c:pt idx="6">
                  <c:v>886387.39106427052</c:v>
                </c:pt>
                <c:pt idx="7">
                  <c:v>641148.07560734963</c:v>
                </c:pt>
                <c:pt idx="8">
                  <c:v>679904.71732873993</c:v>
                </c:pt>
                <c:pt idx="9">
                  <c:v>422578.13819418999</c:v>
                </c:pt>
                <c:pt idx="10">
                  <c:v>494309.05400782998</c:v>
                </c:pt>
                <c:pt idx="11">
                  <c:v>491115.80824164976</c:v>
                </c:pt>
                <c:pt idx="12">
                  <c:v>398296.37392765004</c:v>
                </c:pt>
                <c:pt idx="13">
                  <c:v>344875.68059487018</c:v>
                </c:pt>
                <c:pt idx="14">
                  <c:v>210222.93228307003</c:v>
                </c:pt>
                <c:pt idx="15">
                  <c:v>374330.14092234016</c:v>
                </c:pt>
                <c:pt idx="16">
                  <c:v>357018.44995108934</c:v>
                </c:pt>
                <c:pt idx="17">
                  <c:v>434644.30430138507</c:v>
                </c:pt>
                <c:pt idx="18">
                  <c:v>483544.12852678716</c:v>
                </c:pt>
                <c:pt idx="19">
                  <c:v>396965.71549555811</c:v>
                </c:pt>
                <c:pt idx="20">
                  <c:v>383674.63317569694</c:v>
                </c:pt>
                <c:pt idx="21">
                  <c:v>531526.24082775507</c:v>
                </c:pt>
                <c:pt idx="22">
                  <c:v>501140.05999711499</c:v>
                </c:pt>
                <c:pt idx="23">
                  <c:v>375453.82774306316</c:v>
                </c:pt>
                <c:pt idx="24">
                  <c:v>219116.7835105136</c:v>
                </c:pt>
                <c:pt idx="25">
                  <c:v>242983.18851796543</c:v>
                </c:pt>
                <c:pt idx="26">
                  <c:v>377083.80811680207</c:v>
                </c:pt>
                <c:pt idx="27">
                  <c:v>307986.3158764813</c:v>
                </c:pt>
                <c:pt idx="28">
                  <c:v>288699.653797579</c:v>
                </c:pt>
                <c:pt idx="29">
                  <c:v>222812.86304081112</c:v>
                </c:pt>
                <c:pt idx="30">
                  <c:v>273457.00353257195</c:v>
                </c:pt>
                <c:pt idx="31">
                  <c:v>225098.95347715827</c:v>
                </c:pt>
              </c:numCache>
            </c:numRef>
          </c:yVal>
          <c:smooth val="0"/>
          <c:extLst>
            <c:ext xmlns:c16="http://schemas.microsoft.com/office/drawing/2014/chart" uri="{C3380CC4-5D6E-409C-BE32-E72D297353CC}">
              <c16:uniqueId val="{00000001-7801-4917-9899-12652295B3F9}"/>
            </c:ext>
          </c:extLst>
        </c:ser>
        <c:ser>
          <c:idx val="4"/>
          <c:order val="1"/>
          <c:tx>
            <c:strRef>
              <c:f>'Grunts Complex'!$AG$3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'Grunts Complex'!$AF$4:$AF$35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Complex'!$AG$4:$AG$35</c:f>
              <c:numCache>
                <c:formatCode>#,##0</c:formatCode>
                <c:ptCount val="32"/>
                <c:pt idx="0">
                  <c:v>453706.58939290012</c:v>
                </c:pt>
                <c:pt idx="1">
                  <c:v>574740.81109314587</c:v>
                </c:pt>
                <c:pt idx="2">
                  <c:v>469496.26080615108</c:v>
                </c:pt>
                <c:pt idx="3">
                  <c:v>525465.04906831845</c:v>
                </c:pt>
                <c:pt idx="4">
                  <c:v>1501068.1665226792</c:v>
                </c:pt>
                <c:pt idx="5">
                  <c:v>1039260.1356100017</c:v>
                </c:pt>
                <c:pt idx="6">
                  <c:v>1317071.5874956707</c:v>
                </c:pt>
                <c:pt idx="7">
                  <c:v>924264.53183650959</c:v>
                </c:pt>
                <c:pt idx="8">
                  <c:v>994961.00257091795</c:v>
                </c:pt>
                <c:pt idx="9">
                  <c:v>488729.00871931185</c:v>
                </c:pt>
                <c:pt idx="10">
                  <c:v>654519.13724647823</c:v>
                </c:pt>
                <c:pt idx="11">
                  <c:v>407276.374243445</c:v>
                </c:pt>
                <c:pt idx="12">
                  <c:v>812414.03110795992</c:v>
                </c:pt>
                <c:pt idx="13">
                  <c:v>420269.69920340035</c:v>
                </c:pt>
                <c:pt idx="14">
                  <c:v>467714.67655487108</c:v>
                </c:pt>
                <c:pt idx="15">
                  <c:v>616635.93659533688</c:v>
                </c:pt>
                <c:pt idx="16">
                  <c:v>838922.68738184706</c:v>
                </c:pt>
                <c:pt idx="17">
                  <c:v>675284.48984417983</c:v>
                </c:pt>
                <c:pt idx="18">
                  <c:v>639985.46615152515</c:v>
                </c:pt>
                <c:pt idx="19">
                  <c:v>610938.14301624813</c:v>
                </c:pt>
                <c:pt idx="20">
                  <c:v>545750.78895002487</c:v>
                </c:pt>
                <c:pt idx="21">
                  <c:v>664673.48688591376</c:v>
                </c:pt>
                <c:pt idx="22">
                  <c:v>721078.26299628883</c:v>
                </c:pt>
                <c:pt idx="23">
                  <c:v>528866.30301926518</c:v>
                </c:pt>
                <c:pt idx="24">
                  <c:v>269018.25209109049</c:v>
                </c:pt>
                <c:pt idx="25">
                  <c:v>331833.16297870973</c:v>
                </c:pt>
                <c:pt idx="26">
                  <c:v>535356.92458551691</c:v>
                </c:pt>
                <c:pt idx="27">
                  <c:v>614703.87163842458</c:v>
                </c:pt>
                <c:pt idx="28">
                  <c:v>499470.53666540771</c:v>
                </c:pt>
                <c:pt idx="29">
                  <c:v>561483.66549771279</c:v>
                </c:pt>
                <c:pt idx="30">
                  <c:v>582058.84892894491</c:v>
                </c:pt>
                <c:pt idx="31">
                  <c:v>392088.36109656288</c:v>
                </c:pt>
              </c:numCache>
            </c:numRef>
          </c:yVal>
          <c:smooth val="0"/>
          <c:extLst>
            <c:ext xmlns:c16="http://schemas.microsoft.com/office/drawing/2014/chart" uri="{C3380CC4-5D6E-409C-BE32-E72D297353CC}">
              <c16:uniqueId val="{00000002-7801-4917-9899-12652295B3F9}"/>
            </c:ext>
          </c:extLst>
        </c:ser>
        <c:ser>
          <c:idx val="0"/>
          <c:order val="2"/>
          <c:tx>
            <c:strRef>
              <c:f>'Grunts Complex'!$S$3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'Grunts Complex'!$R$4:$R$35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Complex'!$S$4:$S$35</c:f>
              <c:numCache>
                <c:formatCode>#,##0</c:formatCode>
                <c:ptCount val="32"/>
                <c:pt idx="0">
                  <c:v>230042</c:v>
                </c:pt>
                <c:pt idx="1">
                  <c:v>366614</c:v>
                </c:pt>
                <c:pt idx="2">
                  <c:v>356464</c:v>
                </c:pt>
                <c:pt idx="3">
                  <c:v>360406</c:v>
                </c:pt>
                <c:pt idx="4">
                  <c:v>441871</c:v>
                </c:pt>
                <c:pt idx="5">
                  <c:v>386663</c:v>
                </c:pt>
                <c:pt idx="6">
                  <c:v>259774</c:v>
                </c:pt>
                <c:pt idx="7">
                  <c:v>249164</c:v>
                </c:pt>
                <c:pt idx="8">
                  <c:v>307476</c:v>
                </c:pt>
                <c:pt idx="9">
                  <c:v>312508</c:v>
                </c:pt>
                <c:pt idx="10">
                  <c:v>267584</c:v>
                </c:pt>
                <c:pt idx="11">
                  <c:v>382329</c:v>
                </c:pt>
                <c:pt idx="12">
                  <c:v>275275</c:v>
                </c:pt>
                <c:pt idx="13">
                  <c:v>270102</c:v>
                </c:pt>
                <c:pt idx="14">
                  <c:v>249333</c:v>
                </c:pt>
                <c:pt idx="15">
                  <c:v>246312</c:v>
                </c:pt>
                <c:pt idx="16">
                  <c:v>247817</c:v>
                </c:pt>
                <c:pt idx="17">
                  <c:v>178712</c:v>
                </c:pt>
                <c:pt idx="18">
                  <c:v>187649</c:v>
                </c:pt>
                <c:pt idx="19">
                  <c:v>178009</c:v>
                </c:pt>
                <c:pt idx="20">
                  <c:v>212400</c:v>
                </c:pt>
                <c:pt idx="21">
                  <c:v>208576</c:v>
                </c:pt>
                <c:pt idx="22">
                  <c:v>188639</c:v>
                </c:pt>
                <c:pt idx="23">
                  <c:v>143170</c:v>
                </c:pt>
                <c:pt idx="24">
                  <c:v>109263</c:v>
                </c:pt>
                <c:pt idx="25">
                  <c:v>89849</c:v>
                </c:pt>
                <c:pt idx="26">
                  <c:v>101528</c:v>
                </c:pt>
                <c:pt idx="27">
                  <c:v>101626</c:v>
                </c:pt>
                <c:pt idx="28">
                  <c:v>109606</c:v>
                </c:pt>
                <c:pt idx="29">
                  <c:v>91777</c:v>
                </c:pt>
                <c:pt idx="30">
                  <c:v>82155</c:v>
                </c:pt>
                <c:pt idx="31">
                  <c:v>78029</c:v>
                </c:pt>
              </c:numCache>
            </c:numRef>
          </c:yVal>
          <c:smooth val="0"/>
          <c:extLst>
            <c:ext xmlns:c16="http://schemas.microsoft.com/office/drawing/2014/chart" uri="{C3380CC4-5D6E-409C-BE32-E72D297353CC}">
              <c16:uniqueId val="{00000000-DDBB-4FD5-88B3-9334C6D55FC0}"/>
            </c:ext>
          </c:extLst>
        </c:ser>
        <c:dLbls>
          <c:showLegendKey val="0"/>
          <c:showVal val="0"/>
          <c:showCatName val="0"/>
          <c:showSerName val="0"/>
          <c:showPercent val="0"/>
          <c:showBubbleSize val="0"/>
        </c:dLbls>
        <c:axId val="344171072"/>
        <c:axId val="344171648"/>
      </c:scatterChart>
      <c:valAx>
        <c:axId val="34417107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171648"/>
        <c:crosses val="autoZero"/>
        <c:crossBetween val="midCat"/>
      </c:valAx>
      <c:valAx>
        <c:axId val="34417164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1710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Grunts Landings</a:t>
            </a:r>
          </a:p>
        </c:rich>
      </c:tx>
      <c:overlay val="0"/>
    </c:title>
    <c:autoTitleDeleted val="0"/>
    <c:plotArea>
      <c:layout/>
      <c:scatterChart>
        <c:scatterStyle val="lineMarker"/>
        <c:varyColors val="0"/>
        <c:ser>
          <c:idx val="0"/>
          <c:order val="0"/>
          <c:tx>
            <c:strRef>
              <c:f>'Grunts Complex'!$J$2</c:f>
              <c:strCache>
                <c:ptCount val="1"/>
                <c:pt idx="0">
                  <c:v>White Grunt</c:v>
                </c:pt>
              </c:strCache>
            </c:strRef>
          </c:tx>
          <c:xVal>
            <c:numRef>
              <c:f>'Grunts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Complex'!$J$4:$J$35</c:f>
              <c:numCache>
                <c:formatCode>#,##0</c:formatCode>
                <c:ptCount val="32"/>
                <c:pt idx="0">
                  <c:v>683748.58939290012</c:v>
                </c:pt>
                <c:pt idx="1">
                  <c:v>941354.81109314587</c:v>
                </c:pt>
                <c:pt idx="2">
                  <c:v>825960.26080615108</c:v>
                </c:pt>
                <c:pt idx="3">
                  <c:v>885871.04906831845</c:v>
                </c:pt>
                <c:pt idx="4">
                  <c:v>1942939.1665226792</c:v>
                </c:pt>
                <c:pt idx="5">
                  <c:v>1425923.1356100016</c:v>
                </c:pt>
                <c:pt idx="6">
                  <c:v>1576845.5874956707</c:v>
                </c:pt>
                <c:pt idx="7">
                  <c:v>1173428.5318365097</c:v>
                </c:pt>
                <c:pt idx="8">
                  <c:v>1302437.0025709178</c:v>
                </c:pt>
                <c:pt idx="9">
                  <c:v>801237.00871931179</c:v>
                </c:pt>
                <c:pt idx="10">
                  <c:v>922103.13724647823</c:v>
                </c:pt>
                <c:pt idx="11">
                  <c:v>789605.374243445</c:v>
                </c:pt>
                <c:pt idx="12">
                  <c:v>1087689.0311079598</c:v>
                </c:pt>
                <c:pt idx="13">
                  <c:v>690371.69920340041</c:v>
                </c:pt>
                <c:pt idx="14">
                  <c:v>717047.67655487102</c:v>
                </c:pt>
                <c:pt idx="15">
                  <c:v>862947.93659533688</c:v>
                </c:pt>
                <c:pt idx="16">
                  <c:v>1086739.6873818471</c:v>
                </c:pt>
                <c:pt idx="17">
                  <c:v>853996.48984417983</c:v>
                </c:pt>
                <c:pt idx="18">
                  <c:v>827634.46615152515</c:v>
                </c:pt>
                <c:pt idx="19">
                  <c:v>788947.14301624813</c:v>
                </c:pt>
                <c:pt idx="20">
                  <c:v>758150.78895002487</c:v>
                </c:pt>
                <c:pt idx="21">
                  <c:v>873249.48688591376</c:v>
                </c:pt>
                <c:pt idx="22">
                  <c:v>909717.26299628883</c:v>
                </c:pt>
                <c:pt idx="23">
                  <c:v>672036.30301926518</c:v>
                </c:pt>
                <c:pt idx="24">
                  <c:v>378281.25209109049</c:v>
                </c:pt>
                <c:pt idx="25">
                  <c:v>421682.16297870973</c:v>
                </c:pt>
                <c:pt idx="26">
                  <c:v>636884.92458551691</c:v>
                </c:pt>
                <c:pt idx="27">
                  <c:v>716329.87163842458</c:v>
                </c:pt>
                <c:pt idx="28">
                  <c:v>609076.53666540771</c:v>
                </c:pt>
                <c:pt idx="29">
                  <c:v>653260.66549771279</c:v>
                </c:pt>
                <c:pt idx="30">
                  <c:v>664213.84892894491</c:v>
                </c:pt>
                <c:pt idx="31">
                  <c:v>470117.36109656288</c:v>
                </c:pt>
              </c:numCache>
            </c:numRef>
          </c:yVal>
          <c:smooth val="0"/>
          <c:extLst>
            <c:ext xmlns:c16="http://schemas.microsoft.com/office/drawing/2014/chart" uri="{C3380CC4-5D6E-409C-BE32-E72D297353CC}">
              <c16:uniqueId val="{00000000-41D3-4F92-A93C-069C4808FAEA}"/>
            </c:ext>
          </c:extLst>
        </c:ser>
        <c:ser>
          <c:idx val="1"/>
          <c:order val="1"/>
          <c:tx>
            <c:strRef>
              <c:f>'Grunts Complex'!$K$2</c:f>
              <c:strCache>
                <c:ptCount val="1"/>
                <c:pt idx="0">
                  <c:v>Sailor's Choice</c:v>
                </c:pt>
              </c:strCache>
            </c:strRef>
          </c:tx>
          <c:xVal>
            <c:numRef>
              <c:f>'Grunts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Complex'!$K$5:$K$37</c:f>
              <c:numCache>
                <c:formatCode>#,##0</c:formatCode>
                <c:ptCount val="33"/>
                <c:pt idx="0">
                  <c:v>86508.980683770991</c:v>
                </c:pt>
                <c:pt idx="1">
                  <c:v>481647.06024130003</c:v>
                </c:pt>
                <c:pt idx="2">
                  <c:v>442893.90913149004</c:v>
                </c:pt>
                <c:pt idx="3">
                  <c:v>108857.22537099999</c:v>
                </c:pt>
                <c:pt idx="4">
                  <c:v>325296.82282079</c:v>
                </c:pt>
                <c:pt idx="5">
                  <c:v>214561.63253907999</c:v>
                </c:pt>
                <c:pt idx="6">
                  <c:v>59091.14308550999</c:v>
                </c:pt>
                <c:pt idx="7">
                  <c:v>32146.009871202994</c:v>
                </c:pt>
                <c:pt idx="8">
                  <c:v>20602.8296664136</c:v>
                </c:pt>
                <c:pt idx="9">
                  <c:v>6089.6966078700007</c:v>
                </c:pt>
                <c:pt idx="10">
                  <c:v>17533.989109360005</c:v>
                </c:pt>
                <c:pt idx="11">
                  <c:v>49313.296559940005</c:v>
                </c:pt>
                <c:pt idx="12">
                  <c:v>50887.260700209998</c:v>
                </c:pt>
                <c:pt idx="13">
                  <c:v>38686.362023380003</c:v>
                </c:pt>
                <c:pt idx="14">
                  <c:v>16306.573121181498</c:v>
                </c:pt>
                <c:pt idx="15">
                  <c:v>465659.426481737</c:v>
                </c:pt>
                <c:pt idx="16">
                  <c:v>365589.5271471499</c:v>
                </c:pt>
                <c:pt idx="17">
                  <c:v>75546.917158725118</c:v>
                </c:pt>
                <c:pt idx="18">
                  <c:v>97375.21827054098</c:v>
                </c:pt>
                <c:pt idx="19">
                  <c:v>11383.937336144001</c:v>
                </c:pt>
                <c:pt idx="20">
                  <c:v>56323.687448247001</c:v>
                </c:pt>
                <c:pt idx="21">
                  <c:v>53675.322073234704</c:v>
                </c:pt>
                <c:pt idx="22">
                  <c:v>21918.5009797694</c:v>
                </c:pt>
                <c:pt idx="23">
                  <c:v>17359.948133960002</c:v>
                </c:pt>
                <c:pt idx="24">
                  <c:v>3031.8493299049996</c:v>
                </c:pt>
                <c:pt idx="25">
                  <c:v>16939.023021056004</c:v>
                </c:pt>
                <c:pt idx="26">
                  <c:v>119825.03618618095</c:v>
                </c:pt>
                <c:pt idx="27">
                  <c:v>85264.405475240987</c:v>
                </c:pt>
                <c:pt idx="28">
                  <c:v>124374.27126517001</c:v>
                </c:pt>
                <c:pt idx="29">
                  <c:v>28076.817435976009</c:v>
                </c:pt>
                <c:pt idx="30">
                  <c:v>18916.614492524004</c:v>
                </c:pt>
                <c:pt idx="31">
                  <c:v>134533.86774088469</c:v>
                </c:pt>
                <c:pt idx="32">
                  <c:v>40460.982285875238</c:v>
                </c:pt>
              </c:numCache>
            </c:numRef>
          </c:yVal>
          <c:smooth val="0"/>
          <c:extLst>
            <c:ext xmlns:c16="http://schemas.microsoft.com/office/drawing/2014/chart" uri="{C3380CC4-5D6E-409C-BE32-E72D297353CC}">
              <c16:uniqueId val="{00000001-41D3-4F92-A93C-069C4808FAEA}"/>
            </c:ext>
          </c:extLst>
        </c:ser>
        <c:ser>
          <c:idx val="2"/>
          <c:order val="2"/>
          <c:tx>
            <c:strRef>
              <c:f>'Grunts Complex'!$L$2</c:f>
              <c:strCache>
                <c:ptCount val="1"/>
                <c:pt idx="0">
                  <c:v>Tomtate</c:v>
                </c:pt>
              </c:strCache>
            </c:strRef>
          </c:tx>
          <c:xVal>
            <c:numRef>
              <c:f>'Grunts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Complex'!$L$4:$L$35</c:f>
              <c:numCache>
                <c:formatCode>#,##0</c:formatCode>
                <c:ptCount val="32"/>
                <c:pt idx="0">
                  <c:v>121872.20077350998</c:v>
                </c:pt>
                <c:pt idx="1">
                  <c:v>156381.52628053309</c:v>
                </c:pt>
                <c:pt idx="2">
                  <c:v>181213.90150664389</c:v>
                </c:pt>
                <c:pt idx="3">
                  <c:v>138150.22443446796</c:v>
                </c:pt>
                <c:pt idx="4">
                  <c:v>89060.056869369961</c:v>
                </c:pt>
                <c:pt idx="5">
                  <c:v>107288.20215197999</c:v>
                </c:pt>
                <c:pt idx="6">
                  <c:v>147313.67361917492</c:v>
                </c:pt>
                <c:pt idx="7">
                  <c:v>84498.565772519985</c:v>
                </c:pt>
                <c:pt idx="8">
                  <c:v>76693.796443930027</c:v>
                </c:pt>
                <c:pt idx="9">
                  <c:v>80111.148564432995</c:v>
                </c:pt>
                <c:pt idx="10">
                  <c:v>40510.904602809991</c:v>
                </c:pt>
                <c:pt idx="11">
                  <c:v>70359.542526943027</c:v>
                </c:pt>
                <c:pt idx="12">
                  <c:v>53086.843294169972</c:v>
                </c:pt>
                <c:pt idx="13">
                  <c:v>119910.95310888004</c:v>
                </c:pt>
                <c:pt idx="14">
                  <c:v>190153.65448970115</c:v>
                </c:pt>
                <c:pt idx="15">
                  <c:v>115821.28729998998</c:v>
                </c:pt>
                <c:pt idx="16">
                  <c:v>86266.973119231974</c:v>
                </c:pt>
                <c:pt idx="17">
                  <c:v>199690.08822563372</c:v>
                </c:pt>
                <c:pt idx="18">
                  <c:v>93340.549976609967</c:v>
                </c:pt>
                <c:pt idx="19">
                  <c:v>92789.93814702805</c:v>
                </c:pt>
                <c:pt idx="20">
                  <c:v>83193.835156200978</c:v>
                </c:pt>
                <c:pt idx="21">
                  <c:v>147548.90568443519</c:v>
                </c:pt>
                <c:pt idx="22">
                  <c:v>173457.62124570302</c:v>
                </c:pt>
                <c:pt idx="23">
                  <c:v>83814.602868829999</c:v>
                </c:pt>
                <c:pt idx="24">
                  <c:v>52450.569873921639</c:v>
                </c:pt>
                <c:pt idx="25">
                  <c:v>76548.645976964792</c:v>
                </c:pt>
                <c:pt idx="26">
                  <c:v>48979.886889038891</c:v>
                </c:pt>
                <c:pt idx="27">
                  <c:v>38774.294673705714</c:v>
                </c:pt>
                <c:pt idx="28">
                  <c:v>83028.773642923406</c:v>
                </c:pt>
                <c:pt idx="29">
                  <c:v>81308.191287629961</c:v>
                </c:pt>
                <c:pt idx="30">
                  <c:v>56678.210965804006</c:v>
                </c:pt>
                <c:pt idx="31">
                  <c:v>57505.307462857723</c:v>
                </c:pt>
              </c:numCache>
            </c:numRef>
          </c:yVal>
          <c:smooth val="0"/>
          <c:extLst>
            <c:ext xmlns:c16="http://schemas.microsoft.com/office/drawing/2014/chart" uri="{C3380CC4-5D6E-409C-BE32-E72D297353CC}">
              <c16:uniqueId val="{00000002-41D3-4F92-A93C-069C4808FAEA}"/>
            </c:ext>
          </c:extLst>
        </c:ser>
        <c:ser>
          <c:idx val="3"/>
          <c:order val="3"/>
          <c:tx>
            <c:strRef>
              <c:f>'Grunts Complex'!$M$2</c:f>
              <c:strCache>
                <c:ptCount val="1"/>
                <c:pt idx="0">
                  <c:v>Margate</c:v>
                </c:pt>
              </c:strCache>
            </c:strRef>
          </c:tx>
          <c:xVal>
            <c:numRef>
              <c:f>'Grunts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Complex'!$M$4:$M$35</c:f>
              <c:numCache>
                <c:formatCode>#,##0</c:formatCode>
                <c:ptCount val="32"/>
                <c:pt idx="0">
                  <c:v>14760.929453409997</c:v>
                </c:pt>
                <c:pt idx="1">
                  <c:v>12118.053479800001</c:v>
                </c:pt>
                <c:pt idx="2">
                  <c:v>360842.33988430002</c:v>
                </c:pt>
                <c:pt idx="3">
                  <c:v>15130.572430999997</c:v>
                </c:pt>
                <c:pt idx="4">
                  <c:v>51775.557473000008</c:v>
                </c:pt>
                <c:pt idx="5">
                  <c:v>1029.6363839999999</c:v>
                </c:pt>
                <c:pt idx="6">
                  <c:v>36763.632783000001</c:v>
                </c:pt>
                <c:pt idx="7">
                  <c:v>68569.476810999986</c:v>
                </c:pt>
                <c:pt idx="8">
                  <c:v>101743.99352264999</c:v>
                </c:pt>
                <c:pt idx="9">
                  <c:v>53264.18776565</c:v>
                </c:pt>
                <c:pt idx="10">
                  <c:v>215563.93775748994</c:v>
                </c:pt>
                <c:pt idx="11">
                  <c:v>15929.721593999997</c:v>
                </c:pt>
                <c:pt idx="12">
                  <c:v>162134.98564849503</c:v>
                </c:pt>
                <c:pt idx="13">
                  <c:v>193439.12731599994</c:v>
                </c:pt>
                <c:pt idx="14">
                  <c:v>69755.000106699983</c:v>
                </c:pt>
                <c:pt idx="15">
                  <c:v>79593.095842032024</c:v>
                </c:pt>
                <c:pt idx="16">
                  <c:v>21661.278613873998</c:v>
                </c:pt>
                <c:pt idx="17">
                  <c:v>74693.042119259975</c:v>
                </c:pt>
                <c:pt idx="18">
                  <c:v>73884.717652510022</c:v>
                </c:pt>
                <c:pt idx="19">
                  <c:v>140145.22820749108</c:v>
                </c:pt>
                <c:pt idx="20">
                  <c:v>41333.275295342013</c:v>
                </c:pt>
                <c:pt idx="21">
                  <c:v>47943.539055539979</c:v>
                </c:pt>
                <c:pt idx="22">
                  <c:v>9633.3024290280009</c:v>
                </c:pt>
                <c:pt idx="23">
                  <c:v>25468.015923119987</c:v>
                </c:pt>
                <c:pt idx="24">
                  <c:v>5690.842522429999</c:v>
                </c:pt>
                <c:pt idx="25">
                  <c:v>14410.035806099999</c:v>
                </c:pt>
                <c:pt idx="26">
                  <c:v>13439.907720302001</c:v>
                </c:pt>
                <c:pt idx="27">
                  <c:v>18464.44903005</c:v>
                </c:pt>
                <c:pt idx="28">
                  <c:v>11503.394589200005</c:v>
                </c:pt>
                <c:pt idx="29">
                  <c:v>5904.7223756300009</c:v>
                </c:pt>
                <c:pt idx="30">
                  <c:v>143517.65901065007</c:v>
                </c:pt>
                <c:pt idx="31">
                  <c:v>11302.361522000003</c:v>
                </c:pt>
              </c:numCache>
            </c:numRef>
          </c:yVal>
          <c:smooth val="0"/>
          <c:extLst>
            <c:ext xmlns:c16="http://schemas.microsoft.com/office/drawing/2014/chart" uri="{C3380CC4-5D6E-409C-BE32-E72D297353CC}">
              <c16:uniqueId val="{00000003-41D3-4F92-A93C-069C4808FAEA}"/>
            </c:ext>
          </c:extLst>
        </c:ser>
        <c:ser>
          <c:idx val="4"/>
          <c:order val="4"/>
          <c:tx>
            <c:strRef>
              <c:f>'Grunts Complex'!$N$3</c:f>
              <c:strCache>
                <c:ptCount val="1"/>
                <c:pt idx="0">
                  <c:v>Total</c:v>
                </c:pt>
              </c:strCache>
            </c:strRef>
          </c:tx>
          <c:spPr>
            <a:ln>
              <a:solidFill>
                <a:schemeClr val="tx2"/>
              </a:solidFill>
            </a:ln>
          </c:spPr>
          <c:marker>
            <c:spPr>
              <a:ln>
                <a:solidFill>
                  <a:srgbClr val="FF0000"/>
                </a:solidFill>
              </a:ln>
            </c:spPr>
          </c:marker>
          <c:xVal>
            <c:numRef>
              <c:f>'Grunts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Complex'!$N$4:$N$35</c:f>
              <c:numCache>
                <c:formatCode>#,##0</c:formatCode>
                <c:ptCount val="32"/>
                <c:pt idx="0">
                  <c:v>838683.85021189018</c:v>
                </c:pt>
                <c:pt idx="1">
                  <c:v>1196363.37153725</c:v>
                </c:pt>
                <c:pt idx="2">
                  <c:v>1849663.5624383951</c:v>
                </c:pt>
                <c:pt idx="3">
                  <c:v>1482045.7550652763</c:v>
                </c:pt>
                <c:pt idx="4">
                  <c:v>2192632.0062360493</c:v>
                </c:pt>
                <c:pt idx="5">
                  <c:v>1859537.7969667718</c:v>
                </c:pt>
                <c:pt idx="6">
                  <c:v>1975484.5264369254</c:v>
                </c:pt>
                <c:pt idx="7">
                  <c:v>1385587.7175055395</c:v>
                </c:pt>
                <c:pt idx="8">
                  <c:v>1513020.802408701</c:v>
                </c:pt>
                <c:pt idx="9">
                  <c:v>955215.17471580836</c:v>
                </c:pt>
                <c:pt idx="10">
                  <c:v>1184267.6762146482</c:v>
                </c:pt>
                <c:pt idx="11">
                  <c:v>893428.62747374806</c:v>
                </c:pt>
                <c:pt idx="12">
                  <c:v>1352224.1566105648</c:v>
                </c:pt>
                <c:pt idx="13">
                  <c:v>1054609.0403284905</c:v>
                </c:pt>
                <c:pt idx="14">
                  <c:v>1015642.6931746522</c:v>
                </c:pt>
                <c:pt idx="15">
                  <c:v>1074668.8928585404</c:v>
                </c:pt>
                <c:pt idx="16">
                  <c:v>1660327.36559669</c:v>
                </c:pt>
                <c:pt idx="17">
                  <c:v>1493969.1473362236</c:v>
                </c:pt>
                <c:pt idx="18">
                  <c:v>1070406.6509393703</c:v>
                </c:pt>
                <c:pt idx="19">
                  <c:v>1119257.5276413083</c:v>
                </c:pt>
                <c:pt idx="20">
                  <c:v>894061.8367377118</c:v>
                </c:pt>
                <c:pt idx="21">
                  <c:v>1125065.619074136</c:v>
                </c:pt>
                <c:pt idx="22">
                  <c:v>1146483.5087442547</c:v>
                </c:pt>
                <c:pt idx="23">
                  <c:v>803237.42279098451</c:v>
                </c:pt>
                <c:pt idx="24">
                  <c:v>453782.61262140214</c:v>
                </c:pt>
                <c:pt idx="25">
                  <c:v>515672.69409167953</c:v>
                </c:pt>
                <c:pt idx="26">
                  <c:v>716243.74221591372</c:v>
                </c:pt>
                <c:pt idx="27">
                  <c:v>893393.65152836114</c:v>
                </c:pt>
                <c:pt idx="28">
                  <c:v>788873.11037277221</c:v>
                </c:pt>
                <c:pt idx="29">
                  <c:v>864847.85042614292</c:v>
                </c:pt>
                <c:pt idx="30">
                  <c:v>892486.53634137497</c:v>
                </c:pt>
                <c:pt idx="31">
                  <c:v>557841.64457394462</c:v>
                </c:pt>
              </c:numCache>
            </c:numRef>
          </c:yVal>
          <c:smooth val="0"/>
          <c:extLst>
            <c:ext xmlns:c16="http://schemas.microsoft.com/office/drawing/2014/chart" uri="{C3380CC4-5D6E-409C-BE32-E72D297353CC}">
              <c16:uniqueId val="{00000004-41D3-4F92-A93C-069C4808FAEA}"/>
            </c:ext>
          </c:extLst>
        </c:ser>
        <c:dLbls>
          <c:showLegendKey val="0"/>
          <c:showVal val="0"/>
          <c:showCatName val="0"/>
          <c:showSerName val="0"/>
          <c:showPercent val="0"/>
          <c:showBubbleSize val="0"/>
        </c:dLbls>
        <c:axId val="343643776"/>
        <c:axId val="343644352"/>
      </c:scatterChart>
      <c:valAx>
        <c:axId val="3436437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44352"/>
        <c:crosses val="autoZero"/>
        <c:crossBetween val="midCat"/>
      </c:valAx>
      <c:valAx>
        <c:axId val="3436443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43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Sailor's Choice</a:t>
            </a:r>
          </a:p>
        </c:rich>
      </c:tx>
      <c:overlay val="0"/>
    </c:title>
    <c:autoTitleDeleted val="0"/>
    <c:plotArea>
      <c:layout/>
      <c:scatterChart>
        <c:scatterStyle val="lineMarker"/>
        <c:varyColors val="0"/>
        <c:ser>
          <c:idx val="3"/>
          <c:order val="0"/>
          <c:tx>
            <c:strRef>
              <c:f>'Grunts Complex'!$AA$3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'Grunts Complex'!$Y$4:$Y$35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Complex'!$AA$4:$AA$35</c:f>
              <c:numCache>
                <c:formatCode>#,##0</c:formatCode>
                <c:ptCount val="32"/>
                <c:pt idx="0">
                  <c:v>1868.2332667090002</c:v>
                </c:pt>
                <c:pt idx="1">
                  <c:v>53986.968148262997</c:v>
                </c:pt>
                <c:pt idx="2">
                  <c:v>59695.172451210005</c:v>
                </c:pt>
                <c:pt idx="3">
                  <c:v>40985.555965473992</c:v>
                </c:pt>
                <c:pt idx="4">
                  <c:v>12671.33966242</c:v>
                </c:pt>
                <c:pt idx="5">
                  <c:v>25893.465027569993</c:v>
                </c:pt>
                <c:pt idx="6">
                  <c:v>32541.831495499999</c:v>
                </c:pt>
                <c:pt idx="7">
                  <c:v>9081.8156432800006</c:v>
                </c:pt>
                <c:pt idx="8">
                  <c:v>10956.515466730001</c:v>
                </c:pt>
                <c:pt idx="9">
                  <c:v>7009.4434820310007</c:v>
                </c:pt>
                <c:pt idx="10">
                  <c:v>4220.4442085600003</c:v>
                </c:pt>
                <c:pt idx="11">
                  <c:v>7197.8543194199992</c:v>
                </c:pt>
                <c:pt idx="12">
                  <c:v>15093.503376239998</c:v>
                </c:pt>
                <c:pt idx="13">
                  <c:v>10081.452979899999</c:v>
                </c:pt>
                <c:pt idx="14">
                  <c:v>15656.6741029</c:v>
                </c:pt>
                <c:pt idx="15">
                  <c:v>5537.927624171999</c:v>
                </c:pt>
                <c:pt idx="16">
                  <c:v>26453.481340492999</c:v>
                </c:pt>
                <c:pt idx="17">
                  <c:v>34414.5594698977</c:v>
                </c:pt>
                <c:pt idx="18">
                  <c:v>18223.730643635601</c:v>
                </c:pt>
                <c:pt idx="19">
                  <c:v>8007.6615005740014</c:v>
                </c:pt>
                <c:pt idx="20">
                  <c:v>3792.5484887505995</c:v>
                </c:pt>
                <c:pt idx="21">
                  <c:v>24784.278958432002</c:v>
                </c:pt>
                <c:pt idx="22">
                  <c:v>12457.0294132449</c:v>
                </c:pt>
                <c:pt idx="23">
                  <c:v>6354.9033569285011</c:v>
                </c:pt>
                <c:pt idx="24">
                  <c:v>5619.4507516500007</c:v>
                </c:pt>
                <c:pt idx="25">
                  <c:v>1597.2796690679997</c:v>
                </c:pt>
                <c:pt idx="26">
                  <c:v>9894.0765115520026</c:v>
                </c:pt>
                <c:pt idx="27">
                  <c:v>17729.935113253996</c:v>
                </c:pt>
                <c:pt idx="28">
                  <c:v>25561.842941285999</c:v>
                </c:pt>
                <c:pt idx="29">
                  <c:v>26916.265838555995</c:v>
                </c:pt>
                <c:pt idx="30">
                  <c:v>8930.7013982189983</c:v>
                </c:pt>
                <c:pt idx="31">
                  <c:v>4346.96917416</c:v>
                </c:pt>
              </c:numCache>
            </c:numRef>
          </c:yVal>
          <c:smooth val="0"/>
          <c:extLst>
            <c:ext xmlns:c16="http://schemas.microsoft.com/office/drawing/2014/chart" uri="{C3380CC4-5D6E-409C-BE32-E72D297353CC}">
              <c16:uniqueId val="{00000000-815D-4220-8BAC-D50C6ACD89D8}"/>
            </c:ext>
          </c:extLst>
        </c:ser>
        <c:ser>
          <c:idx val="4"/>
          <c:order val="1"/>
          <c:tx>
            <c:strRef>
              <c:f>'Grunts Complex'!$AH$3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'Grunts Complex'!$AF$4:$AF$35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Complex'!$AH$4:$AH$35</c:f>
              <c:numCache>
                <c:formatCode>#,##0</c:formatCode>
                <c:ptCount val="32"/>
                <c:pt idx="0">
                  <c:v>18302.13059207</c:v>
                </c:pt>
                <c:pt idx="1">
                  <c:v>86508.980683770991</c:v>
                </c:pt>
                <c:pt idx="2">
                  <c:v>481647.06024130003</c:v>
                </c:pt>
                <c:pt idx="3">
                  <c:v>442893.90913149004</c:v>
                </c:pt>
                <c:pt idx="4">
                  <c:v>108857.22537099999</c:v>
                </c:pt>
                <c:pt idx="5">
                  <c:v>325296.82282079</c:v>
                </c:pt>
                <c:pt idx="6">
                  <c:v>214561.63253907999</c:v>
                </c:pt>
                <c:pt idx="7">
                  <c:v>59091.14308550999</c:v>
                </c:pt>
                <c:pt idx="8">
                  <c:v>32146.009871202994</c:v>
                </c:pt>
                <c:pt idx="9">
                  <c:v>20602.8296664136</c:v>
                </c:pt>
                <c:pt idx="10">
                  <c:v>6089.6966078700007</c:v>
                </c:pt>
                <c:pt idx="11">
                  <c:v>17533.989109360005</c:v>
                </c:pt>
                <c:pt idx="12">
                  <c:v>49313.296559940005</c:v>
                </c:pt>
                <c:pt idx="13">
                  <c:v>50887.260700209998</c:v>
                </c:pt>
                <c:pt idx="14">
                  <c:v>38686.362023380003</c:v>
                </c:pt>
                <c:pt idx="15">
                  <c:v>16306.573121181498</c:v>
                </c:pt>
                <c:pt idx="16">
                  <c:v>465659.426481737</c:v>
                </c:pt>
                <c:pt idx="17">
                  <c:v>365589.5271471499</c:v>
                </c:pt>
                <c:pt idx="18">
                  <c:v>75546.917158725118</c:v>
                </c:pt>
                <c:pt idx="19">
                  <c:v>97375.21827054098</c:v>
                </c:pt>
                <c:pt idx="20">
                  <c:v>11383.937336144001</c:v>
                </c:pt>
                <c:pt idx="21">
                  <c:v>56323.687448247001</c:v>
                </c:pt>
                <c:pt idx="22">
                  <c:v>53675.322073234704</c:v>
                </c:pt>
                <c:pt idx="23">
                  <c:v>21918.5009797694</c:v>
                </c:pt>
                <c:pt idx="24">
                  <c:v>17359.948133960002</c:v>
                </c:pt>
                <c:pt idx="25">
                  <c:v>3031.8493299049996</c:v>
                </c:pt>
                <c:pt idx="26">
                  <c:v>16927.023021056004</c:v>
                </c:pt>
                <c:pt idx="27">
                  <c:v>119825.03618618095</c:v>
                </c:pt>
                <c:pt idx="28">
                  <c:v>85264.405475240987</c:v>
                </c:pt>
                <c:pt idx="29">
                  <c:v>124374.27126517001</c:v>
                </c:pt>
                <c:pt idx="30">
                  <c:v>28076.817435976009</c:v>
                </c:pt>
                <c:pt idx="31">
                  <c:v>18916.614492524004</c:v>
                </c:pt>
              </c:numCache>
            </c:numRef>
          </c:yVal>
          <c:smooth val="0"/>
          <c:extLst>
            <c:ext xmlns:c16="http://schemas.microsoft.com/office/drawing/2014/chart" uri="{C3380CC4-5D6E-409C-BE32-E72D297353CC}">
              <c16:uniqueId val="{00000001-815D-4220-8BAC-D50C6ACD89D8}"/>
            </c:ext>
          </c:extLst>
        </c:ser>
        <c:dLbls>
          <c:showLegendKey val="0"/>
          <c:showVal val="0"/>
          <c:showCatName val="0"/>
          <c:showSerName val="0"/>
          <c:showPercent val="0"/>
          <c:showBubbleSize val="0"/>
        </c:dLbls>
        <c:axId val="344171072"/>
        <c:axId val="344171648"/>
      </c:scatterChart>
      <c:valAx>
        <c:axId val="34417107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171648"/>
        <c:crosses val="autoZero"/>
        <c:crossBetween val="midCat"/>
      </c:valAx>
      <c:valAx>
        <c:axId val="344171648"/>
        <c:scaling>
          <c:orientation val="minMax"/>
          <c:max val="50000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1710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Tomtate</a:t>
            </a:r>
          </a:p>
        </c:rich>
      </c:tx>
      <c:overlay val="0"/>
    </c:title>
    <c:autoTitleDeleted val="0"/>
    <c:plotArea>
      <c:layout/>
      <c:scatterChart>
        <c:scatterStyle val="lineMarker"/>
        <c:varyColors val="0"/>
        <c:ser>
          <c:idx val="3"/>
          <c:order val="0"/>
          <c:tx>
            <c:strRef>
              <c:f>'Grunts Complex'!$AB$3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'Grunts Complex'!$Y$4:$Y$35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Complex'!$AB$4:$AB$35</c:f>
              <c:numCache>
                <c:formatCode>#,##0</c:formatCode>
                <c:ptCount val="32"/>
                <c:pt idx="0">
                  <c:v>114782.37850661699</c:v>
                </c:pt>
                <c:pt idx="1">
                  <c:v>158968.20838590007</c:v>
                </c:pt>
                <c:pt idx="2">
                  <c:v>185543.14457652988</c:v>
                </c:pt>
                <c:pt idx="3">
                  <c:v>127745.17151965998</c:v>
                </c:pt>
                <c:pt idx="4">
                  <c:v>89306.783956969957</c:v>
                </c:pt>
                <c:pt idx="5">
                  <c:v>107261.87199789999</c:v>
                </c:pt>
                <c:pt idx="6">
                  <c:v>105393.90652628998</c:v>
                </c:pt>
                <c:pt idx="7">
                  <c:v>94389.968463419966</c:v>
                </c:pt>
                <c:pt idx="8">
                  <c:v>72713.000667381028</c:v>
                </c:pt>
                <c:pt idx="9">
                  <c:v>74515.394531219994</c:v>
                </c:pt>
                <c:pt idx="10">
                  <c:v>41258.886036830001</c:v>
                </c:pt>
                <c:pt idx="11">
                  <c:v>53277.975875960015</c:v>
                </c:pt>
                <c:pt idx="12">
                  <c:v>35120.194376069994</c:v>
                </c:pt>
                <c:pt idx="13">
                  <c:v>50836.076137470001</c:v>
                </c:pt>
                <c:pt idx="14">
                  <c:v>96741.580454181967</c:v>
                </c:pt>
                <c:pt idx="15">
                  <c:v>79222.407790969984</c:v>
                </c:pt>
                <c:pt idx="16">
                  <c:v>52533.436841602015</c:v>
                </c:pt>
                <c:pt idx="17">
                  <c:v>61428.942071259007</c:v>
                </c:pt>
                <c:pt idx="18">
                  <c:v>64139.111432302976</c:v>
                </c:pt>
                <c:pt idx="19">
                  <c:v>53360.398333898956</c:v>
                </c:pt>
                <c:pt idx="20">
                  <c:v>53971.174888685993</c:v>
                </c:pt>
                <c:pt idx="21">
                  <c:v>93242.898264742747</c:v>
                </c:pt>
                <c:pt idx="22">
                  <c:v>71480.523287285963</c:v>
                </c:pt>
                <c:pt idx="23">
                  <c:v>90107.168706531986</c:v>
                </c:pt>
                <c:pt idx="24">
                  <c:v>27556.11193170839</c:v>
                </c:pt>
                <c:pt idx="25">
                  <c:v>30370.790622165994</c:v>
                </c:pt>
                <c:pt idx="26">
                  <c:v>31262.525480335396</c:v>
                </c:pt>
                <c:pt idx="27">
                  <c:v>27312.4955752395</c:v>
                </c:pt>
                <c:pt idx="28">
                  <c:v>45624.902155308904</c:v>
                </c:pt>
                <c:pt idx="29">
                  <c:v>29759.542168679993</c:v>
                </c:pt>
                <c:pt idx="30">
                  <c:v>33107.841058344005</c:v>
                </c:pt>
                <c:pt idx="31">
                  <c:v>28447.332831070606</c:v>
                </c:pt>
              </c:numCache>
            </c:numRef>
          </c:yVal>
          <c:smooth val="0"/>
          <c:extLst>
            <c:ext xmlns:c16="http://schemas.microsoft.com/office/drawing/2014/chart" uri="{C3380CC4-5D6E-409C-BE32-E72D297353CC}">
              <c16:uniqueId val="{00000000-6BCD-4E72-BD8B-EA3F34C2DCDC}"/>
            </c:ext>
          </c:extLst>
        </c:ser>
        <c:ser>
          <c:idx val="4"/>
          <c:order val="1"/>
          <c:tx>
            <c:strRef>
              <c:f>'Grunts Complex'!$AI$3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'Grunts Complex'!$AF$4:$AF$35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Complex'!$AI$4:$AI$35</c:f>
              <c:numCache>
                <c:formatCode>#,##0</c:formatCode>
                <c:ptCount val="32"/>
                <c:pt idx="0">
                  <c:v>121872.20077350998</c:v>
                </c:pt>
                <c:pt idx="1">
                  <c:v>156381.52628053309</c:v>
                </c:pt>
                <c:pt idx="2">
                  <c:v>181213.90150664389</c:v>
                </c:pt>
                <c:pt idx="3">
                  <c:v>138150.22443446796</c:v>
                </c:pt>
                <c:pt idx="4">
                  <c:v>89060.056869369961</c:v>
                </c:pt>
                <c:pt idx="5">
                  <c:v>107288.20215197999</c:v>
                </c:pt>
                <c:pt idx="6">
                  <c:v>147313.67361917492</c:v>
                </c:pt>
                <c:pt idx="7">
                  <c:v>84498.565772519985</c:v>
                </c:pt>
                <c:pt idx="8">
                  <c:v>76693.796443930027</c:v>
                </c:pt>
                <c:pt idx="9">
                  <c:v>80111.148564432995</c:v>
                </c:pt>
                <c:pt idx="10">
                  <c:v>40510.904602809991</c:v>
                </c:pt>
                <c:pt idx="11">
                  <c:v>70359.542526943027</c:v>
                </c:pt>
                <c:pt idx="12">
                  <c:v>53086.843294169972</c:v>
                </c:pt>
                <c:pt idx="13">
                  <c:v>119910.95310888004</c:v>
                </c:pt>
                <c:pt idx="14">
                  <c:v>190153.65448970115</c:v>
                </c:pt>
                <c:pt idx="15">
                  <c:v>115821.28729998998</c:v>
                </c:pt>
                <c:pt idx="16">
                  <c:v>86266.973119231974</c:v>
                </c:pt>
                <c:pt idx="17">
                  <c:v>199690.08822563372</c:v>
                </c:pt>
                <c:pt idx="18">
                  <c:v>93340.549976609967</c:v>
                </c:pt>
                <c:pt idx="19">
                  <c:v>92789.93814702805</c:v>
                </c:pt>
                <c:pt idx="20">
                  <c:v>83193.835156200978</c:v>
                </c:pt>
                <c:pt idx="21">
                  <c:v>147548.90568443519</c:v>
                </c:pt>
                <c:pt idx="22">
                  <c:v>173457.62124570302</c:v>
                </c:pt>
                <c:pt idx="23">
                  <c:v>83739.602868829999</c:v>
                </c:pt>
                <c:pt idx="24">
                  <c:v>52335.569873921639</c:v>
                </c:pt>
                <c:pt idx="25">
                  <c:v>75934.645976964792</c:v>
                </c:pt>
                <c:pt idx="26">
                  <c:v>48847.886889038891</c:v>
                </c:pt>
                <c:pt idx="27">
                  <c:v>38751.294673705714</c:v>
                </c:pt>
                <c:pt idx="28">
                  <c:v>82917.773642923406</c:v>
                </c:pt>
                <c:pt idx="29">
                  <c:v>80839.191287629961</c:v>
                </c:pt>
                <c:pt idx="30">
                  <c:v>55417.210965804006</c:v>
                </c:pt>
                <c:pt idx="31">
                  <c:v>57505.307462857723</c:v>
                </c:pt>
              </c:numCache>
            </c:numRef>
          </c:yVal>
          <c:smooth val="0"/>
          <c:extLst>
            <c:ext xmlns:c16="http://schemas.microsoft.com/office/drawing/2014/chart" uri="{C3380CC4-5D6E-409C-BE32-E72D297353CC}">
              <c16:uniqueId val="{00000001-6BCD-4E72-BD8B-EA3F34C2DCDC}"/>
            </c:ext>
          </c:extLst>
        </c:ser>
        <c:dLbls>
          <c:showLegendKey val="0"/>
          <c:showVal val="0"/>
          <c:showCatName val="0"/>
          <c:showSerName val="0"/>
          <c:showPercent val="0"/>
          <c:showBubbleSize val="0"/>
        </c:dLbls>
        <c:axId val="344171072"/>
        <c:axId val="344171648"/>
      </c:scatterChart>
      <c:valAx>
        <c:axId val="34417107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171648"/>
        <c:crosses val="autoZero"/>
        <c:crossBetween val="midCat"/>
      </c:valAx>
      <c:valAx>
        <c:axId val="34417164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1710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Margate</a:t>
            </a:r>
          </a:p>
        </c:rich>
      </c:tx>
      <c:overlay val="0"/>
    </c:title>
    <c:autoTitleDeleted val="0"/>
    <c:plotArea>
      <c:layout/>
      <c:scatterChart>
        <c:scatterStyle val="lineMarker"/>
        <c:varyColors val="0"/>
        <c:ser>
          <c:idx val="3"/>
          <c:order val="0"/>
          <c:tx>
            <c:strRef>
              <c:f>'Grunts Complex'!$AC$3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'Grunts Complex'!$Y$4:$Y$35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Complex'!$AC$4:$AC$35</c:f>
              <c:numCache>
                <c:formatCode>#,##0</c:formatCode>
                <c:ptCount val="32"/>
                <c:pt idx="0">
                  <c:v>14537.102388361</c:v>
                </c:pt>
                <c:pt idx="1">
                  <c:v>12118.053479800001</c:v>
                </c:pt>
                <c:pt idx="2">
                  <c:v>65161.329936309994</c:v>
                </c:pt>
                <c:pt idx="3">
                  <c:v>11312.694452799997</c:v>
                </c:pt>
                <c:pt idx="4">
                  <c:v>27182.314679400002</c:v>
                </c:pt>
                <c:pt idx="5">
                  <c:v>1029.6363839999999</c:v>
                </c:pt>
                <c:pt idx="6">
                  <c:v>11451.120457199999</c:v>
                </c:pt>
                <c:pt idx="7">
                  <c:v>14115.211615999999</c:v>
                </c:pt>
                <c:pt idx="8">
                  <c:v>26417.785675519997</c:v>
                </c:pt>
                <c:pt idx="9">
                  <c:v>11937.711756190007</c:v>
                </c:pt>
                <c:pt idx="10">
                  <c:v>27740.710143739994</c:v>
                </c:pt>
                <c:pt idx="11">
                  <c:v>6356.7215939999969</c:v>
                </c:pt>
                <c:pt idx="12">
                  <c:v>28470.192080205012</c:v>
                </c:pt>
                <c:pt idx="13">
                  <c:v>27296.12079637</c:v>
                </c:pt>
                <c:pt idx="14">
                  <c:v>17965.18449132</c:v>
                </c:pt>
                <c:pt idx="15">
                  <c:v>15559.982500458003</c:v>
                </c:pt>
                <c:pt idx="16">
                  <c:v>9776.1042672240001</c:v>
                </c:pt>
                <c:pt idx="17">
                  <c:v>10942.797063253996</c:v>
                </c:pt>
                <c:pt idx="18">
                  <c:v>22751.258107745998</c:v>
                </c:pt>
                <c:pt idx="19">
                  <c:v>52458.458117589013</c:v>
                </c:pt>
                <c:pt idx="20">
                  <c:v>18000.372667893</c:v>
                </c:pt>
                <c:pt idx="21">
                  <c:v>30999.40930698601</c:v>
                </c:pt>
                <c:pt idx="22">
                  <c:v>4744.9675745089999</c:v>
                </c:pt>
                <c:pt idx="23">
                  <c:v>9388.5469104500007</c:v>
                </c:pt>
                <c:pt idx="24">
                  <c:v>1982.9345781900001</c:v>
                </c:pt>
                <c:pt idx="25">
                  <c:v>4570.1125804599988</c:v>
                </c:pt>
                <c:pt idx="26">
                  <c:v>5713.8737638769981</c:v>
                </c:pt>
                <c:pt idx="27">
                  <c:v>7675.8691991799997</c:v>
                </c:pt>
                <c:pt idx="28">
                  <c:v>7266.9487061199998</c:v>
                </c:pt>
                <c:pt idx="29">
                  <c:v>3219.3524087900005</c:v>
                </c:pt>
                <c:pt idx="30">
                  <c:v>8137.2216514599986</c:v>
                </c:pt>
                <c:pt idx="31">
                  <c:v>8696.6638882000007</c:v>
                </c:pt>
              </c:numCache>
            </c:numRef>
          </c:yVal>
          <c:smooth val="0"/>
          <c:extLst>
            <c:ext xmlns:c16="http://schemas.microsoft.com/office/drawing/2014/chart" uri="{C3380CC4-5D6E-409C-BE32-E72D297353CC}">
              <c16:uniqueId val="{00000000-732F-4FDA-8812-3E538063FFD2}"/>
            </c:ext>
          </c:extLst>
        </c:ser>
        <c:ser>
          <c:idx val="4"/>
          <c:order val="1"/>
          <c:tx>
            <c:strRef>
              <c:f>'Grunts Complex'!$AJ$3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'Grunts Complex'!$AF$4:$AF$35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Complex'!$AJ$4:$AJ$35</c:f>
              <c:numCache>
                <c:formatCode>#,##0</c:formatCode>
                <c:ptCount val="32"/>
                <c:pt idx="0">
                  <c:v>14760.929453409997</c:v>
                </c:pt>
                <c:pt idx="1">
                  <c:v>12118.053479800001</c:v>
                </c:pt>
                <c:pt idx="2">
                  <c:v>360842.33988430002</c:v>
                </c:pt>
                <c:pt idx="3">
                  <c:v>15130.572430999997</c:v>
                </c:pt>
                <c:pt idx="4">
                  <c:v>51775.557473000008</c:v>
                </c:pt>
                <c:pt idx="5">
                  <c:v>1029.6363839999999</c:v>
                </c:pt>
                <c:pt idx="6">
                  <c:v>33845.632783000001</c:v>
                </c:pt>
                <c:pt idx="7">
                  <c:v>63227.476810999986</c:v>
                </c:pt>
                <c:pt idx="8">
                  <c:v>80485.993522649995</c:v>
                </c:pt>
                <c:pt idx="9">
                  <c:v>26114.187765650004</c:v>
                </c:pt>
                <c:pt idx="10">
                  <c:v>196768.93775748994</c:v>
                </c:pt>
                <c:pt idx="11">
                  <c:v>6356.7215939999969</c:v>
                </c:pt>
                <c:pt idx="12">
                  <c:v>157792.98564849503</c:v>
                </c:pt>
                <c:pt idx="13">
                  <c:v>190344.12731599994</c:v>
                </c:pt>
                <c:pt idx="14">
                  <c:v>66551.000106699983</c:v>
                </c:pt>
                <c:pt idx="15">
                  <c:v>75578.095842032024</c:v>
                </c:pt>
                <c:pt idx="16">
                  <c:v>18942.278613873998</c:v>
                </c:pt>
                <c:pt idx="17">
                  <c:v>71592.042119259975</c:v>
                </c:pt>
                <c:pt idx="18">
                  <c:v>70820.717652510022</c:v>
                </c:pt>
                <c:pt idx="19">
                  <c:v>137622.22820749108</c:v>
                </c:pt>
                <c:pt idx="20">
                  <c:v>37331.275295342013</c:v>
                </c:pt>
                <c:pt idx="21">
                  <c:v>44289.539055539979</c:v>
                </c:pt>
                <c:pt idx="22">
                  <c:v>6659.302429028</c:v>
                </c:pt>
                <c:pt idx="23">
                  <c:v>21656.015923119987</c:v>
                </c:pt>
                <c:pt idx="24">
                  <c:v>2334.8425224299995</c:v>
                </c:pt>
                <c:pt idx="25">
                  <c:v>10705.035806099999</c:v>
                </c:pt>
                <c:pt idx="26">
                  <c:v>8559.9077203020006</c:v>
                </c:pt>
                <c:pt idx="27">
                  <c:v>14639.44903005</c:v>
                </c:pt>
                <c:pt idx="28">
                  <c:v>11464.394589200005</c:v>
                </c:pt>
                <c:pt idx="29">
                  <c:v>5865.7223756300009</c:v>
                </c:pt>
                <c:pt idx="30">
                  <c:v>143463.65901065007</c:v>
                </c:pt>
                <c:pt idx="31">
                  <c:v>11144.361522000003</c:v>
                </c:pt>
              </c:numCache>
            </c:numRef>
          </c:yVal>
          <c:smooth val="0"/>
          <c:extLst>
            <c:ext xmlns:c16="http://schemas.microsoft.com/office/drawing/2014/chart" uri="{C3380CC4-5D6E-409C-BE32-E72D297353CC}">
              <c16:uniqueId val="{00000001-732F-4FDA-8812-3E538063FFD2}"/>
            </c:ext>
          </c:extLst>
        </c:ser>
        <c:ser>
          <c:idx val="0"/>
          <c:order val="2"/>
          <c:tx>
            <c:strRef>
              <c:f>'Grunts Complex'!$V$3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'Grunts Complex'!$R$4:$R$35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Complex'!$V$4:$V$35</c:f>
              <c:numCache>
                <c:formatCode>#,##0</c:formatCode>
                <c:ptCount val="32"/>
                <c:pt idx="6">
                  <c:v>2918</c:v>
                </c:pt>
                <c:pt idx="7">
                  <c:v>5342</c:v>
                </c:pt>
                <c:pt idx="8">
                  <c:v>21258</c:v>
                </c:pt>
                <c:pt idx="9">
                  <c:v>27150</c:v>
                </c:pt>
                <c:pt idx="10">
                  <c:v>18795</c:v>
                </c:pt>
                <c:pt idx="11">
                  <c:v>9573</c:v>
                </c:pt>
                <c:pt idx="12">
                  <c:v>4342</c:v>
                </c:pt>
                <c:pt idx="13">
                  <c:v>3095</c:v>
                </c:pt>
                <c:pt idx="14">
                  <c:v>3204</c:v>
                </c:pt>
                <c:pt idx="15">
                  <c:v>4015</c:v>
                </c:pt>
                <c:pt idx="16">
                  <c:v>2719</c:v>
                </c:pt>
                <c:pt idx="17">
                  <c:v>3101</c:v>
                </c:pt>
                <c:pt idx="18">
                  <c:v>3064</c:v>
                </c:pt>
                <c:pt idx="19">
                  <c:v>2523</c:v>
                </c:pt>
                <c:pt idx="20">
                  <c:v>4002</c:v>
                </c:pt>
                <c:pt idx="21">
                  <c:v>3654</c:v>
                </c:pt>
                <c:pt idx="22">
                  <c:v>2974</c:v>
                </c:pt>
                <c:pt idx="23">
                  <c:v>3812</c:v>
                </c:pt>
                <c:pt idx="24">
                  <c:v>3356</c:v>
                </c:pt>
                <c:pt idx="25">
                  <c:v>3705</c:v>
                </c:pt>
                <c:pt idx="26">
                  <c:v>4880</c:v>
                </c:pt>
                <c:pt idx="27">
                  <c:v>3825</c:v>
                </c:pt>
                <c:pt idx="28">
                  <c:v>39</c:v>
                </c:pt>
                <c:pt idx="29">
                  <c:v>39</c:v>
                </c:pt>
                <c:pt idx="30">
                  <c:v>54</c:v>
                </c:pt>
                <c:pt idx="31">
                  <c:v>158</c:v>
                </c:pt>
              </c:numCache>
            </c:numRef>
          </c:yVal>
          <c:smooth val="0"/>
          <c:extLst>
            <c:ext xmlns:c16="http://schemas.microsoft.com/office/drawing/2014/chart" uri="{C3380CC4-5D6E-409C-BE32-E72D297353CC}">
              <c16:uniqueId val="{00000002-732F-4FDA-8812-3E538063FFD2}"/>
            </c:ext>
          </c:extLst>
        </c:ser>
        <c:dLbls>
          <c:showLegendKey val="0"/>
          <c:showVal val="0"/>
          <c:showCatName val="0"/>
          <c:showSerName val="0"/>
          <c:showPercent val="0"/>
          <c:showBubbleSize val="0"/>
        </c:dLbls>
        <c:axId val="344171072"/>
        <c:axId val="344171648"/>
      </c:scatterChart>
      <c:valAx>
        <c:axId val="34417107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171648"/>
        <c:crosses val="autoZero"/>
        <c:crossBetween val="midCat"/>
      </c:valAx>
      <c:valAx>
        <c:axId val="34417164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1710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'Blueline Tilefish'!$D$3</c:f>
              <c:strCache>
                <c:ptCount val="1"/>
                <c:pt idx="0">
                  <c:v>Commercial</c:v>
                </c:pt>
              </c:strCache>
            </c:strRef>
          </c:tx>
          <c:xVal>
            <c:numRef>
              <c:f>'Blueline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'Blueline Tilefish'!$D$4:$D$35</c:f>
              <c:numCache>
                <c:formatCode>#,##0</c:formatCode>
                <c:ptCount val="32"/>
                <c:pt idx="0">
                  <c:v>116081</c:v>
                </c:pt>
                <c:pt idx="1">
                  <c:v>91082</c:v>
                </c:pt>
                <c:pt idx="2">
                  <c:v>50409</c:v>
                </c:pt>
                <c:pt idx="3">
                  <c:v>55563</c:v>
                </c:pt>
                <c:pt idx="4">
                  <c:v>102169</c:v>
                </c:pt>
                <c:pt idx="5">
                  <c:v>142400</c:v>
                </c:pt>
                <c:pt idx="6">
                  <c:v>287783</c:v>
                </c:pt>
                <c:pt idx="7">
                  <c:v>216167</c:v>
                </c:pt>
                <c:pt idx="8">
                  <c:v>191855</c:v>
                </c:pt>
                <c:pt idx="9">
                  <c:v>183506</c:v>
                </c:pt>
                <c:pt idx="10">
                  <c:v>169685</c:v>
                </c:pt>
                <c:pt idx="11">
                  <c:v>241125</c:v>
                </c:pt>
                <c:pt idx="12">
                  <c:v>112806</c:v>
                </c:pt>
                <c:pt idx="13">
                  <c:v>121837</c:v>
                </c:pt>
                <c:pt idx="14">
                  <c:v>116313</c:v>
                </c:pt>
                <c:pt idx="15">
                  <c:v>128922</c:v>
                </c:pt>
                <c:pt idx="16">
                  <c:v>261770</c:v>
                </c:pt>
                <c:pt idx="17">
                  <c:v>102413</c:v>
                </c:pt>
                <c:pt idx="18">
                  <c:v>77751</c:v>
                </c:pt>
                <c:pt idx="19">
                  <c:v>87579</c:v>
                </c:pt>
                <c:pt idx="20">
                  <c:v>178851</c:v>
                </c:pt>
                <c:pt idx="21">
                  <c:v>69152</c:v>
                </c:pt>
                <c:pt idx="22">
                  <c:v>419169</c:v>
                </c:pt>
                <c:pt idx="23">
                  <c:v>480650</c:v>
                </c:pt>
                <c:pt idx="24">
                  <c:v>443018</c:v>
                </c:pt>
                <c:pt idx="25">
                  <c:v>138414</c:v>
                </c:pt>
                <c:pt idx="26">
                  <c:v>367578</c:v>
                </c:pt>
                <c:pt idx="27">
                  <c:v>276764</c:v>
                </c:pt>
                <c:pt idx="28">
                  <c:v>156371</c:v>
                </c:pt>
                <c:pt idx="29">
                  <c:v>78900</c:v>
                </c:pt>
                <c:pt idx="30">
                  <c:v>97798</c:v>
                </c:pt>
                <c:pt idx="31">
                  <c:v>63175</c:v>
                </c:pt>
              </c:numCache>
            </c:numRef>
          </c:yVal>
          <c:smooth val="0"/>
          <c:extLst>
            <c:ext xmlns:c16="http://schemas.microsoft.com/office/drawing/2014/chart" uri="{C3380CC4-5D6E-409C-BE32-E72D297353CC}">
              <c16:uniqueId val="{00000001-093A-4B8F-930B-69C99363AF64}"/>
            </c:ext>
          </c:extLst>
        </c:ser>
        <c:ser>
          <c:idx val="1"/>
          <c:order val="1"/>
          <c:tx>
            <c:strRef>
              <c:f>'Blueline Tilefish'!$C$3</c:f>
              <c:strCache>
                <c:ptCount val="1"/>
                <c:pt idx="0">
                  <c:v>Old Rec</c:v>
                </c:pt>
              </c:strCache>
            </c:strRef>
          </c:tx>
          <c:xVal>
            <c:numRef>
              <c:f>'Blueline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'Blueline Tilefish'!$C$4:$C$35</c:f>
              <c:numCache>
                <c:formatCode>#,##0</c:formatCode>
                <c:ptCount val="32"/>
                <c:pt idx="0">
                  <c:v>2178.6386304000002</c:v>
                </c:pt>
                <c:pt idx="1">
                  <c:v>14846.924762160001</c:v>
                </c:pt>
                <c:pt idx="2">
                  <c:v>1200.5546128000001</c:v>
                </c:pt>
                <c:pt idx="3">
                  <c:v>1158.8604502199998</c:v>
                </c:pt>
                <c:pt idx="4">
                  <c:v>757.743066</c:v>
                </c:pt>
                <c:pt idx="5">
                  <c:v>802.27598599999988</c:v>
                </c:pt>
                <c:pt idx="6">
                  <c:v>2781.0808539999998</c:v>
                </c:pt>
                <c:pt idx="7">
                  <c:v>13071.1868452</c:v>
                </c:pt>
                <c:pt idx="8">
                  <c:v>146.05475000000001</c:v>
                </c:pt>
                <c:pt idx="9">
                  <c:v>25085.0694343</c:v>
                </c:pt>
                <c:pt idx="10">
                  <c:v>15111.440074200002</c:v>
                </c:pt>
                <c:pt idx="11">
                  <c:v>74173.972676399993</c:v>
                </c:pt>
                <c:pt idx="12">
                  <c:v>259.37118999999996</c:v>
                </c:pt>
                <c:pt idx="13">
                  <c:v>3832.766774951001</c:v>
                </c:pt>
                <c:pt idx="14">
                  <c:v>407.30754805000004</c:v>
                </c:pt>
                <c:pt idx="15">
                  <c:v>22633.854559582</c:v>
                </c:pt>
                <c:pt idx="16">
                  <c:v>3282.1673564299999</c:v>
                </c:pt>
                <c:pt idx="17">
                  <c:v>34446.729895560005</c:v>
                </c:pt>
                <c:pt idx="18">
                  <c:v>12316.049747429999</c:v>
                </c:pt>
                <c:pt idx="19">
                  <c:v>32522.392816339998</c:v>
                </c:pt>
                <c:pt idx="20">
                  <c:v>246531.67913366997</c:v>
                </c:pt>
                <c:pt idx="21">
                  <c:v>421444.69538011012</c:v>
                </c:pt>
                <c:pt idx="22">
                  <c:v>330758.81933326001</c:v>
                </c:pt>
                <c:pt idx="23">
                  <c:v>137039.05060638802</c:v>
                </c:pt>
                <c:pt idx="24">
                  <c:v>76507.480123679998</c:v>
                </c:pt>
                <c:pt idx="25">
                  <c:v>51337.493404630011</c:v>
                </c:pt>
                <c:pt idx="26">
                  <c:v>109963.97371454397</c:v>
                </c:pt>
                <c:pt idx="27">
                  <c:v>357641.89144372992</c:v>
                </c:pt>
                <c:pt idx="28">
                  <c:v>88996.479687759027</c:v>
                </c:pt>
                <c:pt idx="29">
                  <c:v>45039.963704940004</c:v>
                </c:pt>
                <c:pt idx="30">
                  <c:v>172249.29311660002</c:v>
                </c:pt>
                <c:pt idx="31">
                  <c:v>252593.47030906999</c:v>
                </c:pt>
              </c:numCache>
            </c:numRef>
          </c:yVal>
          <c:smooth val="0"/>
          <c:extLst>
            <c:ext xmlns:c16="http://schemas.microsoft.com/office/drawing/2014/chart" uri="{C3380CC4-5D6E-409C-BE32-E72D297353CC}">
              <c16:uniqueId val="{00000002-093A-4B8F-930B-69C99363AF64}"/>
            </c:ext>
          </c:extLst>
        </c:ser>
        <c:ser>
          <c:idx val="5"/>
          <c:order val="2"/>
          <c:tx>
            <c:strRef>
              <c:f>'Blueline Tilefish'!$F$3</c:f>
              <c:strCache>
                <c:ptCount val="1"/>
                <c:pt idx="0">
                  <c:v>New Rec</c:v>
                </c:pt>
              </c:strCache>
            </c:strRef>
          </c:tx>
          <c:xVal>
            <c:numRef>
              <c:f>'Blueline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'Blueline Tilefish'!$F$4:$F$35</c:f>
              <c:numCache>
                <c:formatCode>#,##0</c:formatCode>
                <c:ptCount val="32"/>
                <c:pt idx="0">
                  <c:v>2178.6386304000002</c:v>
                </c:pt>
                <c:pt idx="1">
                  <c:v>8510.2551956000007</c:v>
                </c:pt>
                <c:pt idx="2">
                  <c:v>1200.5546128000001</c:v>
                </c:pt>
                <c:pt idx="3">
                  <c:v>1045.41897453</c:v>
                </c:pt>
                <c:pt idx="4">
                  <c:v>757.743066</c:v>
                </c:pt>
                <c:pt idx="5">
                  <c:v>802.27598599999988</c:v>
                </c:pt>
                <c:pt idx="6">
                  <c:v>2781.0808539999998</c:v>
                </c:pt>
                <c:pt idx="7">
                  <c:v>17156.907347699998</c:v>
                </c:pt>
                <c:pt idx="8">
                  <c:v>146.05475000000001</c:v>
                </c:pt>
                <c:pt idx="9">
                  <c:v>10304.80700284</c:v>
                </c:pt>
                <c:pt idx="10">
                  <c:v>12841.169793500001</c:v>
                </c:pt>
                <c:pt idx="11">
                  <c:v>10330.835680531998</c:v>
                </c:pt>
                <c:pt idx="12">
                  <c:v>259.37118999999996</c:v>
                </c:pt>
                <c:pt idx="13">
                  <c:v>2156.1581732510012</c:v>
                </c:pt>
                <c:pt idx="14">
                  <c:v>308.11880316500003</c:v>
                </c:pt>
                <c:pt idx="15">
                  <c:v>11047.261190215995</c:v>
                </c:pt>
                <c:pt idx="16">
                  <c:v>8661.0393192099982</c:v>
                </c:pt>
                <c:pt idx="17">
                  <c:v>91211.835151239997</c:v>
                </c:pt>
                <c:pt idx="18">
                  <c:v>14048.506912359999</c:v>
                </c:pt>
                <c:pt idx="19">
                  <c:v>17666.516798519999</c:v>
                </c:pt>
                <c:pt idx="20">
                  <c:v>325462.78762453998</c:v>
                </c:pt>
                <c:pt idx="21">
                  <c:v>407849.22699209012</c:v>
                </c:pt>
                <c:pt idx="22">
                  <c:v>420571.04429363494</c:v>
                </c:pt>
                <c:pt idx="23">
                  <c:v>225402.26943319899</c:v>
                </c:pt>
                <c:pt idx="24">
                  <c:v>138361.64913285006</c:v>
                </c:pt>
                <c:pt idx="25">
                  <c:v>44595.057404770021</c:v>
                </c:pt>
                <c:pt idx="26">
                  <c:v>199350.30665938396</c:v>
                </c:pt>
                <c:pt idx="27">
                  <c:v>621351.73332573008</c:v>
                </c:pt>
                <c:pt idx="28">
                  <c:v>140277.25913620405</c:v>
                </c:pt>
                <c:pt idx="29">
                  <c:v>78824.530144259988</c:v>
                </c:pt>
                <c:pt idx="30">
                  <c:v>330844.7631765079</c:v>
                </c:pt>
                <c:pt idx="31">
                  <c:v>233896.71042061099</c:v>
                </c:pt>
              </c:numCache>
            </c:numRef>
          </c:yVal>
          <c:smooth val="0"/>
          <c:extLst>
            <c:ext xmlns:c16="http://schemas.microsoft.com/office/drawing/2014/chart" uri="{C3380CC4-5D6E-409C-BE32-E72D297353CC}">
              <c16:uniqueId val="{00000004-093A-4B8F-930B-69C99363AF64}"/>
            </c:ext>
          </c:extLst>
        </c:ser>
        <c:dLbls>
          <c:showLegendKey val="0"/>
          <c:showVal val="0"/>
          <c:showCatName val="0"/>
          <c:showSerName val="0"/>
          <c:showPercent val="0"/>
          <c:showBubbleSize val="0"/>
        </c:dLbls>
        <c:axId val="338944576"/>
        <c:axId val="338945152"/>
      </c:scatterChart>
      <c:valAx>
        <c:axId val="3389445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945152"/>
        <c:crosses val="autoZero"/>
        <c:crossBetween val="midCat"/>
      </c:valAx>
      <c:valAx>
        <c:axId val="33894515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9445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Shallow-Water Complex Landings</a:t>
            </a:r>
          </a:p>
        </c:rich>
      </c:tx>
      <c:overlay val="0"/>
    </c:title>
    <c:autoTitleDeleted val="0"/>
    <c:plotArea>
      <c:layout/>
      <c:scatterChart>
        <c:scatterStyle val="lineMarker"/>
        <c:varyColors val="0"/>
        <c:ser>
          <c:idx val="0"/>
          <c:order val="0"/>
          <c:tx>
            <c:strRef>
              <c:f>'Shallow-Water Complex'!$L$2</c:f>
              <c:strCache>
                <c:ptCount val="1"/>
                <c:pt idx="0">
                  <c:v>Red Hind</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Complex'!$L$4:$L$35</c:f>
              <c:numCache>
                <c:formatCode>#,##0</c:formatCode>
                <c:ptCount val="32"/>
                <c:pt idx="0">
                  <c:v>4547.1672150899994</c:v>
                </c:pt>
                <c:pt idx="1">
                  <c:v>17088.581091399999</c:v>
                </c:pt>
                <c:pt idx="2">
                  <c:v>10082.068054029998</c:v>
                </c:pt>
                <c:pt idx="3">
                  <c:v>13090.414730549999</c:v>
                </c:pt>
                <c:pt idx="4">
                  <c:v>35202.381345000002</c:v>
                </c:pt>
                <c:pt idx="5">
                  <c:v>20485.184037910003</c:v>
                </c:pt>
                <c:pt idx="6">
                  <c:v>25912.151955893998</c:v>
                </c:pt>
                <c:pt idx="7">
                  <c:v>74436.609952299987</c:v>
                </c:pt>
                <c:pt idx="8">
                  <c:v>38096.11857359</c:v>
                </c:pt>
                <c:pt idx="9">
                  <c:v>54478.613003400009</c:v>
                </c:pt>
                <c:pt idx="10">
                  <c:v>42386.081966060003</c:v>
                </c:pt>
                <c:pt idx="11">
                  <c:v>29380.27893353</c:v>
                </c:pt>
                <c:pt idx="12">
                  <c:v>43100.271814700005</c:v>
                </c:pt>
                <c:pt idx="13">
                  <c:v>29847.466547192991</c:v>
                </c:pt>
                <c:pt idx="14">
                  <c:v>26593.387246030998</c:v>
                </c:pt>
                <c:pt idx="15">
                  <c:v>27066.487265029995</c:v>
                </c:pt>
                <c:pt idx="16">
                  <c:v>37689.232279600983</c:v>
                </c:pt>
                <c:pt idx="17">
                  <c:v>21463.587686851002</c:v>
                </c:pt>
                <c:pt idx="18">
                  <c:v>26376.354705195001</c:v>
                </c:pt>
                <c:pt idx="19">
                  <c:v>18216.463220218997</c:v>
                </c:pt>
                <c:pt idx="20">
                  <c:v>18998.567084375398</c:v>
                </c:pt>
                <c:pt idx="21">
                  <c:v>34234.485927494999</c:v>
                </c:pt>
                <c:pt idx="22">
                  <c:v>29315.973307541299</c:v>
                </c:pt>
                <c:pt idx="23">
                  <c:v>15827.770235215001</c:v>
                </c:pt>
                <c:pt idx="24">
                  <c:v>8881.383295399999</c:v>
                </c:pt>
                <c:pt idx="25">
                  <c:v>5513.1520134000002</c:v>
                </c:pt>
                <c:pt idx="26">
                  <c:v>6636.5939179119996</c:v>
                </c:pt>
                <c:pt idx="27">
                  <c:v>14408.562387199996</c:v>
                </c:pt>
                <c:pt idx="28">
                  <c:v>5578.2977444160006</c:v>
                </c:pt>
                <c:pt idx="29">
                  <c:v>6379.36848861</c:v>
                </c:pt>
                <c:pt idx="30">
                  <c:v>5862.3960101000002</c:v>
                </c:pt>
                <c:pt idx="31">
                  <c:v>3158.6368628</c:v>
                </c:pt>
              </c:numCache>
            </c:numRef>
          </c:yVal>
          <c:smooth val="0"/>
          <c:extLst>
            <c:ext xmlns:c16="http://schemas.microsoft.com/office/drawing/2014/chart" uri="{C3380CC4-5D6E-409C-BE32-E72D297353CC}">
              <c16:uniqueId val="{00000000-4AC7-4F6B-B227-11A41CA2AAFC}"/>
            </c:ext>
          </c:extLst>
        </c:ser>
        <c:ser>
          <c:idx val="1"/>
          <c:order val="1"/>
          <c:tx>
            <c:strRef>
              <c:f>'Shallow-Water Complex'!$M$2</c:f>
              <c:strCache>
                <c:ptCount val="1"/>
                <c:pt idx="0">
                  <c:v>Rock Hind</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Complex'!$M$4:$M$35</c:f>
              <c:numCache>
                <c:formatCode>#,##0</c:formatCode>
                <c:ptCount val="32"/>
                <c:pt idx="0">
                  <c:v>4986.2366442000039</c:v>
                </c:pt>
                <c:pt idx="1">
                  <c:v>7187.4926993999989</c:v>
                </c:pt>
                <c:pt idx="2">
                  <c:v>6366.7463228700017</c:v>
                </c:pt>
                <c:pt idx="3">
                  <c:v>4360.3450315000009</c:v>
                </c:pt>
                <c:pt idx="4">
                  <c:v>15218.496607630002</c:v>
                </c:pt>
                <c:pt idx="5">
                  <c:v>5358.2960041799988</c:v>
                </c:pt>
                <c:pt idx="6">
                  <c:v>16458.398041589997</c:v>
                </c:pt>
                <c:pt idx="7">
                  <c:v>44404.596765999988</c:v>
                </c:pt>
                <c:pt idx="8">
                  <c:v>25009.676269449999</c:v>
                </c:pt>
                <c:pt idx="9">
                  <c:v>23000.497974740007</c:v>
                </c:pt>
                <c:pt idx="10">
                  <c:v>32831.087157999995</c:v>
                </c:pt>
                <c:pt idx="11">
                  <c:v>41606.654734519994</c:v>
                </c:pt>
                <c:pt idx="12">
                  <c:v>46622.208093059999</c:v>
                </c:pt>
                <c:pt idx="13">
                  <c:v>35406.569206699998</c:v>
                </c:pt>
                <c:pt idx="14">
                  <c:v>33731.973282300001</c:v>
                </c:pt>
                <c:pt idx="15">
                  <c:v>21564.016130850003</c:v>
                </c:pt>
                <c:pt idx="16">
                  <c:v>29178.105920837203</c:v>
                </c:pt>
                <c:pt idx="17">
                  <c:v>25142.489665589997</c:v>
                </c:pt>
                <c:pt idx="18">
                  <c:v>58757.709147649992</c:v>
                </c:pt>
                <c:pt idx="19">
                  <c:v>36761.488939660005</c:v>
                </c:pt>
                <c:pt idx="20">
                  <c:v>39145.926430617998</c:v>
                </c:pt>
                <c:pt idx="21">
                  <c:v>52185.737476664013</c:v>
                </c:pt>
                <c:pt idx="22">
                  <c:v>32625.67590319</c:v>
                </c:pt>
                <c:pt idx="23">
                  <c:v>35606.359341999996</c:v>
                </c:pt>
                <c:pt idx="24">
                  <c:v>19794.4916373329</c:v>
                </c:pt>
                <c:pt idx="25">
                  <c:v>14521.615748491</c:v>
                </c:pt>
                <c:pt idx="26">
                  <c:v>11078.84370299</c:v>
                </c:pt>
                <c:pt idx="27">
                  <c:v>13880.4813134337</c:v>
                </c:pt>
                <c:pt idx="28">
                  <c:v>13496.368760130001</c:v>
                </c:pt>
                <c:pt idx="29">
                  <c:v>34453.5631804</c:v>
                </c:pt>
                <c:pt idx="30">
                  <c:v>33930.276756334002</c:v>
                </c:pt>
                <c:pt idx="31">
                  <c:v>4262.1661103999995</c:v>
                </c:pt>
              </c:numCache>
            </c:numRef>
          </c:yVal>
          <c:smooth val="0"/>
          <c:extLst>
            <c:ext xmlns:c16="http://schemas.microsoft.com/office/drawing/2014/chart" uri="{C3380CC4-5D6E-409C-BE32-E72D297353CC}">
              <c16:uniqueId val="{00000001-4AC7-4F6B-B227-11A41CA2AAFC}"/>
            </c:ext>
          </c:extLst>
        </c:ser>
        <c:ser>
          <c:idx val="2"/>
          <c:order val="2"/>
          <c:tx>
            <c:strRef>
              <c:f>'Shallow-Water Complex'!$N$2</c:f>
              <c:strCache>
                <c:ptCount val="1"/>
                <c:pt idx="0">
                  <c:v>Yellowmouth Grouper</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Complex'!$N$4:$N$35</c:f>
              <c:numCache>
                <c:formatCode>#,##0</c:formatCode>
                <c:ptCount val="32"/>
                <c:pt idx="0">
                  <c:v>213.66542279999999</c:v>
                </c:pt>
                <c:pt idx="1">
                  <c:v>262.40692420000005</c:v>
                </c:pt>
                <c:pt idx="2">
                  <c:v>956.41537245000029</c:v>
                </c:pt>
                <c:pt idx="3">
                  <c:v>2498.5847723000006</c:v>
                </c:pt>
                <c:pt idx="4">
                  <c:v>1021.2368579999999</c:v>
                </c:pt>
                <c:pt idx="5">
                  <c:v>2371.7813498</c:v>
                </c:pt>
                <c:pt idx="6">
                  <c:v>3280.4377290500011</c:v>
                </c:pt>
                <c:pt idx="7">
                  <c:v>377.14092199999993</c:v>
                </c:pt>
                <c:pt idx="8">
                  <c:v>867.18638599999997</c:v>
                </c:pt>
                <c:pt idx="9">
                  <c:v>666.725596</c:v>
                </c:pt>
                <c:pt idx="10">
                  <c:v>409.30508200000003</c:v>
                </c:pt>
                <c:pt idx="11">
                  <c:v>489.34887599999996</c:v>
                </c:pt>
                <c:pt idx="12">
                  <c:v>1153.6838000000002</c:v>
                </c:pt>
                <c:pt idx="13">
                  <c:v>2101.7615854699998</c:v>
                </c:pt>
                <c:pt idx="14">
                  <c:v>7888.9850333999984</c:v>
                </c:pt>
                <c:pt idx="15">
                  <c:v>312.20308</c:v>
                </c:pt>
                <c:pt idx="16">
                  <c:v>265.389748</c:v>
                </c:pt>
                <c:pt idx="17">
                  <c:v>2657.0738755000002</c:v>
                </c:pt>
                <c:pt idx="18">
                  <c:v>5437.5706806800017</c:v>
                </c:pt>
                <c:pt idx="19">
                  <c:v>5302.5303370000011</c:v>
                </c:pt>
                <c:pt idx="20">
                  <c:v>1104.7897519999999</c:v>
                </c:pt>
                <c:pt idx="21">
                  <c:v>33501.638706299993</c:v>
                </c:pt>
                <c:pt idx="22">
                  <c:v>341.183896</c:v>
                </c:pt>
                <c:pt idx="23">
                  <c:v>95.236515400000002</c:v>
                </c:pt>
                <c:pt idx="24">
                  <c:v>370.02882502099999</c:v>
                </c:pt>
                <c:pt idx="25">
                  <c:v>356.06725599999999</c:v>
                </c:pt>
                <c:pt idx="26">
                  <c:v>406.87650819999999</c:v>
                </c:pt>
                <c:pt idx="27">
                  <c:v>258.79447599999997</c:v>
                </c:pt>
                <c:pt idx="28">
                  <c:v>342.31160299999999</c:v>
                </c:pt>
                <c:pt idx="29">
                  <c:v>415.51389999999998</c:v>
                </c:pt>
                <c:pt idx="30">
                  <c:v>110.99275879999999</c:v>
                </c:pt>
                <c:pt idx="31">
                  <c:v>982.15491240000006</c:v>
                </c:pt>
              </c:numCache>
            </c:numRef>
          </c:yVal>
          <c:smooth val="0"/>
          <c:extLst>
            <c:ext xmlns:c16="http://schemas.microsoft.com/office/drawing/2014/chart" uri="{C3380CC4-5D6E-409C-BE32-E72D297353CC}">
              <c16:uniqueId val="{00000002-4AC7-4F6B-B227-11A41CA2AAFC}"/>
            </c:ext>
          </c:extLst>
        </c:ser>
        <c:ser>
          <c:idx val="3"/>
          <c:order val="3"/>
          <c:tx>
            <c:strRef>
              <c:f>'Shallow-Water Complex'!$O$2</c:f>
              <c:strCache>
                <c:ptCount val="1"/>
                <c:pt idx="0">
                  <c:v>Yellowfin Grouper</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Complex'!$O$4:$O$35</c:f>
              <c:numCache>
                <c:formatCode>#,##0</c:formatCode>
                <c:ptCount val="32"/>
                <c:pt idx="0">
                  <c:v>27322.966739</c:v>
                </c:pt>
                <c:pt idx="1">
                  <c:v>4467.4536500000004</c:v>
                </c:pt>
                <c:pt idx="2">
                  <c:v>32552.453113400003</c:v>
                </c:pt>
                <c:pt idx="3">
                  <c:v>20473.874170000006</c:v>
                </c:pt>
                <c:pt idx="4">
                  <c:v>4434.4715679999999</c:v>
                </c:pt>
                <c:pt idx="5">
                  <c:v>3264.2401359999999</c:v>
                </c:pt>
                <c:pt idx="6">
                  <c:v>11286.487502</c:v>
                </c:pt>
                <c:pt idx="7">
                  <c:v>12319.8914883</c:v>
                </c:pt>
                <c:pt idx="8">
                  <c:v>4446.8626420000001</c:v>
                </c:pt>
                <c:pt idx="9">
                  <c:v>5358.5467980000003</c:v>
                </c:pt>
                <c:pt idx="10">
                  <c:v>14058.5554029</c:v>
                </c:pt>
                <c:pt idx="11">
                  <c:v>4125.873106</c:v>
                </c:pt>
                <c:pt idx="12">
                  <c:v>1627.2305219999998</c:v>
                </c:pt>
                <c:pt idx="13">
                  <c:v>3832.0972320000001</c:v>
                </c:pt>
                <c:pt idx="14">
                  <c:v>2906.0016700000001</c:v>
                </c:pt>
                <c:pt idx="15">
                  <c:v>4541.8114423900006</c:v>
                </c:pt>
                <c:pt idx="16">
                  <c:v>6801.153048600002</c:v>
                </c:pt>
                <c:pt idx="17">
                  <c:v>2223.42193</c:v>
                </c:pt>
                <c:pt idx="18">
                  <c:v>9259.4716719999997</c:v>
                </c:pt>
                <c:pt idx="19">
                  <c:v>3777.0417080000002</c:v>
                </c:pt>
                <c:pt idx="20">
                  <c:v>37218.5858782</c:v>
                </c:pt>
                <c:pt idx="21">
                  <c:v>10625.0090814</c:v>
                </c:pt>
                <c:pt idx="22">
                  <c:v>4205.7486058000004</c:v>
                </c:pt>
                <c:pt idx="23">
                  <c:v>3284.1457632000001</c:v>
                </c:pt>
                <c:pt idx="24">
                  <c:v>3774.353556</c:v>
                </c:pt>
                <c:pt idx="25">
                  <c:v>5241.7739116000002</c:v>
                </c:pt>
                <c:pt idx="26">
                  <c:v>8149.3718272000006</c:v>
                </c:pt>
                <c:pt idx="27">
                  <c:v>1592.2009124000001</c:v>
                </c:pt>
                <c:pt idx="28">
                  <c:v>2908.3056738</c:v>
                </c:pt>
                <c:pt idx="29">
                  <c:v>1453.5139984</c:v>
                </c:pt>
                <c:pt idx="30">
                  <c:v>678.10039059999997</c:v>
                </c:pt>
                <c:pt idx="31">
                  <c:v>893.57691360000001</c:v>
                </c:pt>
              </c:numCache>
            </c:numRef>
          </c:yVal>
          <c:smooth val="0"/>
          <c:extLst>
            <c:ext xmlns:c16="http://schemas.microsoft.com/office/drawing/2014/chart" uri="{C3380CC4-5D6E-409C-BE32-E72D297353CC}">
              <c16:uniqueId val="{00000003-4AC7-4F6B-B227-11A41CA2AAFC}"/>
            </c:ext>
          </c:extLst>
        </c:ser>
        <c:ser>
          <c:idx val="4"/>
          <c:order val="4"/>
          <c:tx>
            <c:strRef>
              <c:f>'Shallow-Water Complex'!$P$2</c:f>
              <c:strCache>
                <c:ptCount val="1"/>
                <c:pt idx="0">
                  <c:v>Coney</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Complex'!$P$4:$P$35</c:f>
              <c:numCache>
                <c:formatCode>#,##0</c:formatCode>
                <c:ptCount val="32"/>
                <c:pt idx="0">
                  <c:v>113.15991339999998</c:v>
                </c:pt>
                <c:pt idx="1">
                  <c:v>287.32811760000004</c:v>
                </c:pt>
                <c:pt idx="2">
                  <c:v>308.2008754000002</c:v>
                </c:pt>
                <c:pt idx="3">
                  <c:v>1657.7203102000003</c:v>
                </c:pt>
                <c:pt idx="4">
                  <c:v>2756.6716760999993</c:v>
                </c:pt>
                <c:pt idx="5">
                  <c:v>411.2681300000001</c:v>
                </c:pt>
                <c:pt idx="6">
                  <c:v>886.22883800000011</c:v>
                </c:pt>
                <c:pt idx="7">
                  <c:v>8344.9302663100007</c:v>
                </c:pt>
                <c:pt idx="8">
                  <c:v>725.598487707</c:v>
                </c:pt>
                <c:pt idx="9">
                  <c:v>101.27932399999999</c:v>
                </c:pt>
                <c:pt idx="10">
                  <c:v>30677.865244799999</c:v>
                </c:pt>
                <c:pt idx="11">
                  <c:v>308.53867400000001</c:v>
                </c:pt>
                <c:pt idx="12">
                  <c:v>660.45265437</c:v>
                </c:pt>
                <c:pt idx="13">
                  <c:v>747.11873173219999</c:v>
                </c:pt>
                <c:pt idx="14">
                  <c:v>2908.8264222100011</c:v>
                </c:pt>
                <c:pt idx="15">
                  <c:v>59.752097592399998</c:v>
                </c:pt>
                <c:pt idx="16">
                  <c:v>22.931328000000001</c:v>
                </c:pt>
                <c:pt idx="17">
                  <c:v>2969.9227074790001</c:v>
                </c:pt>
                <c:pt idx="18">
                  <c:v>4196.9052978699992</c:v>
                </c:pt>
                <c:pt idx="19">
                  <c:v>3931.4777806940001</c:v>
                </c:pt>
                <c:pt idx="20">
                  <c:v>4170.3292135870006</c:v>
                </c:pt>
                <c:pt idx="21">
                  <c:v>2613.1527339720005</c:v>
                </c:pt>
                <c:pt idx="22">
                  <c:v>2826.2233180000003</c:v>
                </c:pt>
                <c:pt idx="23">
                  <c:v>5450.1429379300007</c:v>
                </c:pt>
                <c:pt idx="24">
                  <c:v>901.31759863599996</c:v>
                </c:pt>
                <c:pt idx="25">
                  <c:v>164.61564240000001</c:v>
                </c:pt>
                <c:pt idx="26">
                  <c:v>23.788489599999998</c:v>
                </c:pt>
                <c:pt idx="27">
                  <c:v>631.04311363999989</c:v>
                </c:pt>
                <c:pt idx="28">
                  <c:v>316.40338513900002</c:v>
                </c:pt>
                <c:pt idx="29">
                  <c:v>510.25789979999996</c:v>
                </c:pt>
                <c:pt idx="30">
                  <c:v>434.65240534100008</c:v>
                </c:pt>
                <c:pt idx="31">
                  <c:v>1763.2019935999992</c:v>
                </c:pt>
              </c:numCache>
            </c:numRef>
          </c:yVal>
          <c:smooth val="0"/>
          <c:extLst>
            <c:ext xmlns:c16="http://schemas.microsoft.com/office/drawing/2014/chart" uri="{C3380CC4-5D6E-409C-BE32-E72D297353CC}">
              <c16:uniqueId val="{00000004-4AC7-4F6B-B227-11A41CA2AAFC}"/>
            </c:ext>
          </c:extLst>
        </c:ser>
        <c:ser>
          <c:idx val="5"/>
          <c:order val="5"/>
          <c:tx>
            <c:strRef>
              <c:f>'Shallow-Water Complex'!$Q$2</c:f>
              <c:strCache>
                <c:ptCount val="1"/>
                <c:pt idx="0">
                  <c:v>Graysby</c:v>
                </c:pt>
              </c:strCache>
            </c:strRef>
          </c:tx>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Complex'!$Q$4:$Q$35</c:f>
              <c:numCache>
                <c:formatCode>#,##0</c:formatCode>
                <c:ptCount val="32"/>
                <c:pt idx="0">
                  <c:v>676.11113720000003</c:v>
                </c:pt>
                <c:pt idx="1">
                  <c:v>361.97633420000005</c:v>
                </c:pt>
                <c:pt idx="2">
                  <c:v>1992.4012594999997</c:v>
                </c:pt>
                <c:pt idx="3">
                  <c:v>524.18774199999996</c:v>
                </c:pt>
                <c:pt idx="4">
                  <c:v>912.285526</c:v>
                </c:pt>
                <c:pt idx="5">
                  <c:v>7494.3645420000003</c:v>
                </c:pt>
                <c:pt idx="6">
                  <c:v>13594.689939329</c:v>
                </c:pt>
                <c:pt idx="7">
                  <c:v>22331.249127199997</c:v>
                </c:pt>
                <c:pt idx="8">
                  <c:v>12551.371579977</c:v>
                </c:pt>
                <c:pt idx="9">
                  <c:v>4601.6044720000009</c:v>
                </c:pt>
                <c:pt idx="10">
                  <c:v>11877.728359099998</c:v>
                </c:pt>
                <c:pt idx="11">
                  <c:v>9053.2143310499996</c:v>
                </c:pt>
                <c:pt idx="12">
                  <c:v>9873.7534503999996</c:v>
                </c:pt>
                <c:pt idx="13">
                  <c:v>11534.5494717314</c:v>
                </c:pt>
                <c:pt idx="14">
                  <c:v>4705.8883740000019</c:v>
                </c:pt>
                <c:pt idx="15">
                  <c:v>11343.971571291999</c:v>
                </c:pt>
                <c:pt idx="16">
                  <c:v>34184.777259904993</c:v>
                </c:pt>
                <c:pt idx="17">
                  <c:v>37318.278022386985</c:v>
                </c:pt>
                <c:pt idx="18">
                  <c:v>26085.601428939972</c:v>
                </c:pt>
                <c:pt idx="19">
                  <c:v>19049.185890453995</c:v>
                </c:pt>
                <c:pt idx="20">
                  <c:v>15545.540607195</c:v>
                </c:pt>
                <c:pt idx="21">
                  <c:v>16210.915525602002</c:v>
                </c:pt>
                <c:pt idx="22">
                  <c:v>14755.655576732297</c:v>
                </c:pt>
                <c:pt idx="23">
                  <c:v>8669.3835724919973</c:v>
                </c:pt>
                <c:pt idx="24">
                  <c:v>2451.4917469160005</c:v>
                </c:pt>
                <c:pt idx="25">
                  <c:v>8898.524244299997</c:v>
                </c:pt>
                <c:pt idx="26">
                  <c:v>6374.3096819129969</c:v>
                </c:pt>
                <c:pt idx="27">
                  <c:v>56157.903620960009</c:v>
                </c:pt>
                <c:pt idx="28">
                  <c:v>17603.903066704992</c:v>
                </c:pt>
                <c:pt idx="29">
                  <c:v>30303.177527165008</c:v>
                </c:pt>
                <c:pt idx="30">
                  <c:v>43344.148211869979</c:v>
                </c:pt>
                <c:pt idx="31">
                  <c:v>5706.5437583899984</c:v>
                </c:pt>
              </c:numCache>
            </c:numRef>
          </c:yVal>
          <c:smooth val="0"/>
          <c:extLst>
            <c:ext xmlns:c16="http://schemas.microsoft.com/office/drawing/2014/chart" uri="{C3380CC4-5D6E-409C-BE32-E72D297353CC}">
              <c16:uniqueId val="{00000005-4AC7-4F6B-B227-11A41CA2AAFC}"/>
            </c:ext>
          </c:extLst>
        </c:ser>
        <c:ser>
          <c:idx val="6"/>
          <c:order val="6"/>
          <c:tx>
            <c:strRef>
              <c:f>'Shallow-Water Complex'!$H$3</c:f>
              <c:strCache>
                <c:ptCount val="1"/>
                <c:pt idx="0">
                  <c:v>Total</c:v>
                </c:pt>
              </c:strCache>
            </c:strRef>
          </c:tx>
          <c:spPr>
            <a:ln>
              <a:solidFill>
                <a:schemeClr val="tx2"/>
              </a:solidFill>
            </a:ln>
          </c:spPr>
          <c:marker>
            <c:symbol val="star"/>
            <c:size val="7"/>
            <c:spPr>
              <a:ln>
                <a:solidFill>
                  <a:srgbClr val="FF0000"/>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Complex'!$H$4:$H$35</c:f>
              <c:numCache>
                <c:formatCode>#,##0</c:formatCode>
                <c:ptCount val="32"/>
                <c:pt idx="0">
                  <c:v>38845.095761700009</c:v>
                </c:pt>
                <c:pt idx="1">
                  <c:v>27157.8710039</c:v>
                </c:pt>
                <c:pt idx="2">
                  <c:v>77025.698820409991</c:v>
                </c:pt>
                <c:pt idx="3">
                  <c:v>46285.600594646006</c:v>
                </c:pt>
                <c:pt idx="4">
                  <c:v>49363.276960280004</c:v>
                </c:pt>
                <c:pt idx="5">
                  <c:v>35998.996550593998</c:v>
                </c:pt>
                <c:pt idx="6">
                  <c:v>67959.498471284009</c:v>
                </c:pt>
                <c:pt idx="7">
                  <c:v>120981.65506008001</c:v>
                </c:pt>
                <c:pt idx="8">
                  <c:v>73138.282361977006</c:v>
                </c:pt>
                <c:pt idx="9">
                  <c:v>88700.922814270016</c:v>
                </c:pt>
                <c:pt idx="10">
                  <c:v>121166.00131610001</c:v>
                </c:pt>
                <c:pt idx="11">
                  <c:v>91466.948273350019</c:v>
                </c:pt>
                <c:pt idx="12">
                  <c:v>91609.465106659991</c:v>
                </c:pt>
                <c:pt idx="13">
                  <c:v>75300.721059459989</c:v>
                </c:pt>
                <c:pt idx="14">
                  <c:v>70306.138523625996</c:v>
                </c:pt>
                <c:pt idx="15">
                  <c:v>57601.103840169999</c:v>
                </c:pt>
                <c:pt idx="16">
                  <c:v>72714.93642456102</c:v>
                </c:pt>
                <c:pt idx="17">
                  <c:v>79245.922709474995</c:v>
                </c:pt>
                <c:pt idx="18">
                  <c:v>112798.72424543498</c:v>
                </c:pt>
                <c:pt idx="19">
                  <c:v>78111.294822456999</c:v>
                </c:pt>
                <c:pt idx="20">
                  <c:v>101661.6295148514</c:v>
                </c:pt>
                <c:pt idx="21">
                  <c:v>111170.837454063</c:v>
                </c:pt>
                <c:pt idx="22">
                  <c:v>71520.877254079009</c:v>
                </c:pt>
                <c:pt idx="23">
                  <c:v>57899.730494046999</c:v>
                </c:pt>
                <c:pt idx="24">
                  <c:v>36185.521809966995</c:v>
                </c:pt>
                <c:pt idx="25">
                  <c:v>32494.882019872599</c:v>
                </c:pt>
                <c:pt idx="26">
                  <c:v>29394.727973783996</c:v>
                </c:pt>
                <c:pt idx="27">
                  <c:v>45663.246464854499</c:v>
                </c:pt>
                <c:pt idx="28">
                  <c:v>29087.628152383</c:v>
                </c:pt>
                <c:pt idx="29">
                  <c:v>33682.962726722995</c:v>
                </c:pt>
                <c:pt idx="30">
                  <c:v>39169.122552746012</c:v>
                </c:pt>
                <c:pt idx="31">
                  <c:v>13039.241710871</c:v>
                </c:pt>
              </c:numCache>
            </c:numRef>
          </c:yVal>
          <c:smooth val="0"/>
          <c:extLst>
            <c:ext xmlns:c16="http://schemas.microsoft.com/office/drawing/2014/chart" uri="{C3380CC4-5D6E-409C-BE32-E72D297353CC}">
              <c16:uniqueId val="{00000006-4AC7-4F6B-B227-11A41CA2AAFC}"/>
            </c:ext>
          </c:extLst>
        </c:ser>
        <c:dLbls>
          <c:showLegendKey val="0"/>
          <c:showVal val="0"/>
          <c:showCatName val="0"/>
          <c:showSerName val="0"/>
          <c:showPercent val="0"/>
          <c:showBubbleSize val="0"/>
        </c:dLbls>
        <c:axId val="343535552"/>
        <c:axId val="343536128"/>
      </c:scatterChart>
      <c:valAx>
        <c:axId val="34353555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6128"/>
        <c:crosses val="autoZero"/>
        <c:crossBetween val="midCat"/>
      </c:valAx>
      <c:valAx>
        <c:axId val="34353612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5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Shallow-Water Complex Landings</a:t>
            </a:r>
          </a:p>
        </c:rich>
      </c:tx>
      <c:overlay val="0"/>
    </c:title>
    <c:autoTitleDeleted val="0"/>
    <c:plotArea>
      <c:layout/>
      <c:scatterChart>
        <c:scatterStyle val="lineMarker"/>
        <c:varyColors val="0"/>
        <c:ser>
          <c:idx val="0"/>
          <c:order val="0"/>
          <c:tx>
            <c:strRef>
              <c:f>'Shallow-Water Complex'!$B$2</c:f>
              <c:strCache>
                <c:ptCount val="1"/>
                <c:pt idx="0">
                  <c:v>Red Hind</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Complex'!$B$4:$B$35</c:f>
              <c:numCache>
                <c:formatCode>#,##0</c:formatCode>
                <c:ptCount val="32"/>
                <c:pt idx="0">
                  <c:v>5532.9559051000006</c:v>
                </c:pt>
                <c:pt idx="1">
                  <c:v>14591.213278499999</c:v>
                </c:pt>
                <c:pt idx="2">
                  <c:v>8115.0268739299991</c:v>
                </c:pt>
                <c:pt idx="3">
                  <c:v>12702.907181196</c:v>
                </c:pt>
                <c:pt idx="4">
                  <c:v>32640.44429223</c:v>
                </c:pt>
                <c:pt idx="5">
                  <c:v>18688.209157453999</c:v>
                </c:pt>
                <c:pt idx="6">
                  <c:v>23956.403315924003</c:v>
                </c:pt>
                <c:pt idx="7">
                  <c:v>51280.012526489998</c:v>
                </c:pt>
                <c:pt idx="8">
                  <c:v>34186.764838699994</c:v>
                </c:pt>
                <c:pt idx="9">
                  <c:v>54629.394475610003</c:v>
                </c:pt>
                <c:pt idx="10">
                  <c:v>38982.822445760001</c:v>
                </c:pt>
                <c:pt idx="11">
                  <c:v>30155.258113510001</c:v>
                </c:pt>
                <c:pt idx="12">
                  <c:v>37773.638158779999</c:v>
                </c:pt>
                <c:pt idx="13">
                  <c:v>24785.662023109999</c:v>
                </c:pt>
                <c:pt idx="14">
                  <c:v>23420.916054406</c:v>
                </c:pt>
                <c:pt idx="15">
                  <c:v>20040.682036500002</c:v>
                </c:pt>
                <c:pt idx="16">
                  <c:v>27711.861920234998</c:v>
                </c:pt>
                <c:pt idx="17">
                  <c:v>20295.573453279001</c:v>
                </c:pt>
                <c:pt idx="18">
                  <c:v>24682.776665229998</c:v>
                </c:pt>
                <c:pt idx="19">
                  <c:v>17818.877365289998</c:v>
                </c:pt>
                <c:pt idx="20">
                  <c:v>18378.462748707399</c:v>
                </c:pt>
                <c:pt idx="21">
                  <c:v>25236.729700039999</c:v>
                </c:pt>
                <c:pt idx="22">
                  <c:v>23353.133530624</c:v>
                </c:pt>
                <c:pt idx="23">
                  <c:v>15411.852901453</c:v>
                </c:pt>
                <c:pt idx="24">
                  <c:v>8881.383295399999</c:v>
                </c:pt>
                <c:pt idx="25">
                  <c:v>5513.1520134000002</c:v>
                </c:pt>
                <c:pt idx="26">
                  <c:v>6680.4523693780002</c:v>
                </c:pt>
                <c:pt idx="27">
                  <c:v>8514.2260122000007</c:v>
                </c:pt>
                <c:pt idx="28">
                  <c:v>4983.1388647049998</c:v>
                </c:pt>
                <c:pt idx="29">
                  <c:v>5318.0218349399993</c:v>
                </c:pt>
                <c:pt idx="30">
                  <c:v>4910.5274455300005</c:v>
                </c:pt>
                <c:pt idx="31">
                  <c:v>3158.6368628</c:v>
                </c:pt>
              </c:numCache>
            </c:numRef>
          </c:yVal>
          <c:smooth val="0"/>
          <c:extLst>
            <c:ext xmlns:c16="http://schemas.microsoft.com/office/drawing/2014/chart" uri="{C3380CC4-5D6E-409C-BE32-E72D297353CC}">
              <c16:uniqueId val="{00000000-D58B-44B9-89B6-E6106144621D}"/>
            </c:ext>
          </c:extLst>
        </c:ser>
        <c:ser>
          <c:idx val="1"/>
          <c:order val="1"/>
          <c:tx>
            <c:strRef>
              <c:f>'Shallow-Water Complex'!$C$2</c:f>
              <c:strCache>
                <c:ptCount val="1"/>
                <c:pt idx="0">
                  <c:v>Rock Hind</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Complex'!$C$4:$C$35</c:f>
              <c:numCache>
                <c:formatCode>#,##0</c:formatCode>
                <c:ptCount val="32"/>
                <c:pt idx="0">
                  <c:v>4986.2366442000039</c:v>
                </c:pt>
                <c:pt idx="1">
                  <c:v>7187.4926993999989</c:v>
                </c:pt>
                <c:pt idx="2">
                  <c:v>6620.8846225800007</c:v>
                </c:pt>
                <c:pt idx="3">
                  <c:v>3096.3054248799999</c:v>
                </c:pt>
                <c:pt idx="4">
                  <c:v>9436.3595490700027</c:v>
                </c:pt>
                <c:pt idx="5">
                  <c:v>4373.4805469399998</c:v>
                </c:pt>
                <c:pt idx="6">
                  <c:v>15694.556549420002</c:v>
                </c:pt>
                <c:pt idx="7">
                  <c:v>34940.193733389999</c:v>
                </c:pt>
                <c:pt idx="8">
                  <c:v>22816.863827520003</c:v>
                </c:pt>
                <c:pt idx="9">
                  <c:v>23343.372148660004</c:v>
                </c:pt>
                <c:pt idx="10">
                  <c:v>26924.171617220003</c:v>
                </c:pt>
                <c:pt idx="11">
                  <c:v>45906.373002340013</c:v>
                </c:pt>
                <c:pt idx="12">
                  <c:v>42196.234371119994</c:v>
                </c:pt>
                <c:pt idx="13">
                  <c:v>34910.324920810002</c:v>
                </c:pt>
                <c:pt idx="14">
                  <c:v>32898.2639194</c:v>
                </c:pt>
                <c:pt idx="15">
                  <c:v>21171.353376589999</c:v>
                </c:pt>
                <c:pt idx="16">
                  <c:v>24668.818675873008</c:v>
                </c:pt>
                <c:pt idx="17">
                  <c:v>23300.731051589995</c:v>
                </c:pt>
                <c:pt idx="18">
                  <c:v>50699.863558846002</c:v>
                </c:pt>
                <c:pt idx="19">
                  <c:v>33058.104841000008</c:v>
                </c:pt>
                <c:pt idx="20">
                  <c:v>38747.576094349999</c:v>
                </c:pt>
                <c:pt idx="21">
                  <c:v>43362.846256889003</c:v>
                </c:pt>
                <c:pt idx="22">
                  <c:v>30780.399739300003</c:v>
                </c:pt>
                <c:pt idx="23">
                  <c:v>29992.13996239</c:v>
                </c:pt>
                <c:pt idx="24">
                  <c:v>19833.397367661</c:v>
                </c:pt>
                <c:pt idx="25">
                  <c:v>14923.493755272601</c:v>
                </c:pt>
                <c:pt idx="26">
                  <c:v>11050.324085278</c:v>
                </c:pt>
                <c:pt idx="27">
                  <c:v>12020.8155939755</c:v>
                </c:pt>
                <c:pt idx="28">
                  <c:v>13389.491329660001</c:v>
                </c:pt>
                <c:pt idx="29">
                  <c:v>16575.528677499999</c:v>
                </c:pt>
                <c:pt idx="30">
                  <c:v>17066.508623687001</c:v>
                </c:pt>
                <c:pt idx="31">
                  <c:v>4262.1661103999995</c:v>
                </c:pt>
              </c:numCache>
            </c:numRef>
          </c:yVal>
          <c:smooth val="0"/>
          <c:extLst>
            <c:ext xmlns:c16="http://schemas.microsoft.com/office/drawing/2014/chart" uri="{C3380CC4-5D6E-409C-BE32-E72D297353CC}">
              <c16:uniqueId val="{00000001-D58B-44B9-89B6-E6106144621D}"/>
            </c:ext>
          </c:extLst>
        </c:ser>
        <c:ser>
          <c:idx val="2"/>
          <c:order val="2"/>
          <c:tx>
            <c:strRef>
              <c:f>'Shallow-Water Complex'!$D$2</c:f>
              <c:strCache>
                <c:ptCount val="1"/>
                <c:pt idx="0">
                  <c:v>Yellowmouth Grouper</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Complex'!$D$4:$D$35</c:f>
              <c:numCache>
                <c:formatCode>#,##0</c:formatCode>
                <c:ptCount val="32"/>
                <c:pt idx="0">
                  <c:v>213.66542279999999</c:v>
                </c:pt>
                <c:pt idx="1">
                  <c:v>262.40692420000005</c:v>
                </c:pt>
                <c:pt idx="2">
                  <c:v>921.7517017800003</c:v>
                </c:pt>
                <c:pt idx="3">
                  <c:v>1186.1334863699999</c:v>
                </c:pt>
                <c:pt idx="4">
                  <c:v>1021.2368579999999</c:v>
                </c:pt>
                <c:pt idx="5">
                  <c:v>1767.4340381999998</c:v>
                </c:pt>
                <c:pt idx="6">
                  <c:v>3128.3660622600005</c:v>
                </c:pt>
                <c:pt idx="7">
                  <c:v>377.14092199999993</c:v>
                </c:pt>
                <c:pt idx="8">
                  <c:v>867.18638599999997</c:v>
                </c:pt>
                <c:pt idx="9">
                  <c:v>666.725596</c:v>
                </c:pt>
                <c:pt idx="10">
                  <c:v>409.30508200000003</c:v>
                </c:pt>
                <c:pt idx="11">
                  <c:v>489.34887599999996</c:v>
                </c:pt>
                <c:pt idx="12">
                  <c:v>1153.6838000000002</c:v>
                </c:pt>
                <c:pt idx="13">
                  <c:v>3082.1006866999996</c:v>
                </c:pt>
                <c:pt idx="14">
                  <c:v>3878.9362526999998</c:v>
                </c:pt>
                <c:pt idx="15">
                  <c:v>312.20308</c:v>
                </c:pt>
                <c:pt idx="16">
                  <c:v>265.389748</c:v>
                </c:pt>
                <c:pt idx="17">
                  <c:v>1691.1777526699998</c:v>
                </c:pt>
                <c:pt idx="18">
                  <c:v>4702.6389177399997</c:v>
                </c:pt>
                <c:pt idx="19">
                  <c:v>4000.0353509999995</c:v>
                </c:pt>
                <c:pt idx="20">
                  <c:v>1104.7897519999999</c:v>
                </c:pt>
                <c:pt idx="21">
                  <c:v>14187.271254900004</c:v>
                </c:pt>
                <c:pt idx="22">
                  <c:v>341.183896</c:v>
                </c:pt>
                <c:pt idx="23">
                  <c:v>95.236515400000002</c:v>
                </c:pt>
                <c:pt idx="24">
                  <c:v>781.77474905000008</c:v>
                </c:pt>
                <c:pt idx="25">
                  <c:v>356.06725599999999</c:v>
                </c:pt>
                <c:pt idx="26">
                  <c:v>406.87650819999999</c:v>
                </c:pt>
                <c:pt idx="27">
                  <c:v>258.79447599999997</c:v>
                </c:pt>
                <c:pt idx="28">
                  <c:v>342.31160299999999</c:v>
                </c:pt>
                <c:pt idx="29">
                  <c:v>415.51389999999998</c:v>
                </c:pt>
                <c:pt idx="30">
                  <c:v>110.99275879999999</c:v>
                </c:pt>
                <c:pt idx="31">
                  <c:v>982.15491240000006</c:v>
                </c:pt>
              </c:numCache>
            </c:numRef>
          </c:yVal>
          <c:smooth val="0"/>
          <c:extLst>
            <c:ext xmlns:c16="http://schemas.microsoft.com/office/drawing/2014/chart" uri="{C3380CC4-5D6E-409C-BE32-E72D297353CC}">
              <c16:uniqueId val="{00000002-D58B-44B9-89B6-E6106144621D}"/>
            </c:ext>
          </c:extLst>
        </c:ser>
        <c:ser>
          <c:idx val="3"/>
          <c:order val="3"/>
          <c:tx>
            <c:strRef>
              <c:f>'Shallow-Water Complex'!$E$2</c:f>
              <c:strCache>
                <c:ptCount val="1"/>
                <c:pt idx="0">
                  <c:v>Yellowfin Grouper</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Complex'!$E$4:$E$35</c:f>
              <c:numCache>
                <c:formatCode>#,##0</c:formatCode>
                <c:ptCount val="32"/>
                <c:pt idx="0">
                  <c:v>27322.966739</c:v>
                </c:pt>
                <c:pt idx="1">
                  <c:v>4467.4536500000004</c:v>
                </c:pt>
                <c:pt idx="2">
                  <c:v>60423.967612400003</c:v>
                </c:pt>
                <c:pt idx="3">
                  <c:v>27118.346450000008</c:v>
                </c:pt>
                <c:pt idx="4">
                  <c:v>4434.4715679999999</c:v>
                </c:pt>
                <c:pt idx="5">
                  <c:v>3264.2401359999999</c:v>
                </c:pt>
                <c:pt idx="6">
                  <c:v>11286.487502</c:v>
                </c:pt>
                <c:pt idx="7">
                  <c:v>10432.644422800004</c:v>
                </c:pt>
                <c:pt idx="8">
                  <c:v>4446.8626420000001</c:v>
                </c:pt>
                <c:pt idx="9">
                  <c:v>5358.5467980000003</c:v>
                </c:pt>
                <c:pt idx="10">
                  <c:v>15038.100465200001</c:v>
                </c:pt>
                <c:pt idx="11">
                  <c:v>4125.873106</c:v>
                </c:pt>
                <c:pt idx="12">
                  <c:v>1627.2305219999998</c:v>
                </c:pt>
                <c:pt idx="13">
                  <c:v>3832.0972320000001</c:v>
                </c:pt>
                <c:pt idx="14">
                  <c:v>2906.0016700000001</c:v>
                </c:pt>
                <c:pt idx="15">
                  <c:v>4799.8141323600003</c:v>
                </c:pt>
                <c:pt idx="16">
                  <c:v>5372.5487565999993</c:v>
                </c:pt>
                <c:pt idx="17">
                  <c:v>2223.42193</c:v>
                </c:pt>
                <c:pt idx="18">
                  <c:v>9259.4716719999997</c:v>
                </c:pt>
                <c:pt idx="19">
                  <c:v>3777.0417080000002</c:v>
                </c:pt>
                <c:pt idx="20">
                  <c:v>27594.107707700005</c:v>
                </c:pt>
                <c:pt idx="21">
                  <c:v>10625.0090814</c:v>
                </c:pt>
                <c:pt idx="22">
                  <c:v>4205.7486058000004</c:v>
                </c:pt>
                <c:pt idx="23">
                  <c:v>3284.1457632000001</c:v>
                </c:pt>
                <c:pt idx="24">
                  <c:v>3774.353556</c:v>
                </c:pt>
                <c:pt idx="25">
                  <c:v>5241.7739116000002</c:v>
                </c:pt>
                <c:pt idx="26">
                  <c:v>6744.4557765</c:v>
                </c:pt>
                <c:pt idx="27">
                  <c:v>1592.2009124000001</c:v>
                </c:pt>
                <c:pt idx="28">
                  <c:v>2908.3056738</c:v>
                </c:pt>
                <c:pt idx="29">
                  <c:v>1453.5139984</c:v>
                </c:pt>
                <c:pt idx="30">
                  <c:v>678.10039059999997</c:v>
                </c:pt>
                <c:pt idx="31">
                  <c:v>893.57691360000001</c:v>
                </c:pt>
              </c:numCache>
            </c:numRef>
          </c:yVal>
          <c:smooth val="0"/>
          <c:extLst>
            <c:ext xmlns:c16="http://schemas.microsoft.com/office/drawing/2014/chart" uri="{C3380CC4-5D6E-409C-BE32-E72D297353CC}">
              <c16:uniqueId val="{00000003-D58B-44B9-89B6-E6106144621D}"/>
            </c:ext>
          </c:extLst>
        </c:ser>
        <c:ser>
          <c:idx val="4"/>
          <c:order val="4"/>
          <c:tx>
            <c:strRef>
              <c:f>'Shallow-Water Complex'!$F$2</c:f>
              <c:strCache>
                <c:ptCount val="1"/>
                <c:pt idx="0">
                  <c:v>Coney</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Complex'!$F$4:$F$35</c:f>
              <c:numCache>
                <c:formatCode>#,##0</c:formatCode>
                <c:ptCount val="32"/>
                <c:pt idx="0">
                  <c:v>113.15991339999998</c:v>
                </c:pt>
                <c:pt idx="1">
                  <c:v>287.32811760000004</c:v>
                </c:pt>
                <c:pt idx="2">
                  <c:v>308.2008754000002</c:v>
                </c:pt>
                <c:pt idx="3">
                  <c:v>1657.7203102000003</c:v>
                </c:pt>
                <c:pt idx="4">
                  <c:v>918.47916698000006</c:v>
                </c:pt>
                <c:pt idx="5">
                  <c:v>411.2681300000001</c:v>
                </c:pt>
                <c:pt idx="6">
                  <c:v>886.22883800000011</c:v>
                </c:pt>
                <c:pt idx="7">
                  <c:v>4206.3420400999994</c:v>
                </c:pt>
                <c:pt idx="8">
                  <c:v>526.03375778600014</c:v>
                </c:pt>
                <c:pt idx="9">
                  <c:v>101.27932399999999</c:v>
                </c:pt>
                <c:pt idx="10">
                  <c:v>28567.548766119999</c:v>
                </c:pt>
                <c:pt idx="11">
                  <c:v>308.53867400000001</c:v>
                </c:pt>
                <c:pt idx="12">
                  <c:v>560.36542960999998</c:v>
                </c:pt>
                <c:pt idx="13">
                  <c:v>607.8844267500001</c:v>
                </c:pt>
                <c:pt idx="14">
                  <c:v>2496.1322531200008</c:v>
                </c:pt>
                <c:pt idx="15">
                  <c:v>90.837311705999994</c:v>
                </c:pt>
                <c:pt idx="16">
                  <c:v>22.931328000000001</c:v>
                </c:pt>
                <c:pt idx="17">
                  <c:v>1343.7927018159999</c:v>
                </c:pt>
                <c:pt idx="18">
                  <c:v>2638.299358440001</c:v>
                </c:pt>
                <c:pt idx="19">
                  <c:v>3748.663034663</c:v>
                </c:pt>
                <c:pt idx="20">
                  <c:v>2807.4369201859995</c:v>
                </c:pt>
                <c:pt idx="21">
                  <c:v>1811.9774630559996</c:v>
                </c:pt>
                <c:pt idx="22">
                  <c:v>2282.9387291500002</c:v>
                </c:pt>
                <c:pt idx="23">
                  <c:v>3026.0170696199984</c:v>
                </c:pt>
                <c:pt idx="24">
                  <c:v>446.77169192599996</c:v>
                </c:pt>
                <c:pt idx="25">
                  <c:v>164.61564240000001</c:v>
                </c:pt>
                <c:pt idx="26">
                  <c:v>23.788489599999998</c:v>
                </c:pt>
                <c:pt idx="27">
                  <c:v>380.17744531000005</c:v>
                </c:pt>
                <c:pt idx="28">
                  <c:v>282.702478181</c:v>
                </c:pt>
                <c:pt idx="29">
                  <c:v>510.25789979999996</c:v>
                </c:pt>
                <c:pt idx="30">
                  <c:v>329.82189612900004</c:v>
                </c:pt>
                <c:pt idx="31">
                  <c:v>234.70110351999995</c:v>
                </c:pt>
              </c:numCache>
            </c:numRef>
          </c:yVal>
          <c:smooth val="0"/>
          <c:extLst>
            <c:ext xmlns:c16="http://schemas.microsoft.com/office/drawing/2014/chart" uri="{C3380CC4-5D6E-409C-BE32-E72D297353CC}">
              <c16:uniqueId val="{00000004-D58B-44B9-89B6-E6106144621D}"/>
            </c:ext>
          </c:extLst>
        </c:ser>
        <c:ser>
          <c:idx val="5"/>
          <c:order val="5"/>
          <c:tx>
            <c:strRef>
              <c:f>'Shallow-Water Complex'!$G$2</c:f>
              <c:strCache>
                <c:ptCount val="1"/>
                <c:pt idx="0">
                  <c:v>Graysby</c:v>
                </c:pt>
              </c:strCache>
            </c:strRef>
          </c:tx>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Complex'!$G$4:$G$35</c:f>
              <c:numCache>
                <c:formatCode>#,##0</c:formatCode>
                <c:ptCount val="32"/>
                <c:pt idx="0">
                  <c:v>676.11113720000003</c:v>
                </c:pt>
                <c:pt idx="1">
                  <c:v>361.97633420000005</c:v>
                </c:pt>
                <c:pt idx="2">
                  <c:v>635.86713431999999</c:v>
                </c:pt>
                <c:pt idx="3">
                  <c:v>524.18774199999996</c:v>
                </c:pt>
                <c:pt idx="4">
                  <c:v>912.285526</c:v>
                </c:pt>
                <c:pt idx="5">
                  <c:v>7494.3645420000003</c:v>
                </c:pt>
                <c:pt idx="6">
                  <c:v>13007.45620368</c:v>
                </c:pt>
                <c:pt idx="7">
                  <c:v>19745.321415300001</c:v>
                </c:pt>
                <c:pt idx="8">
                  <c:v>10294.570909971</c:v>
                </c:pt>
                <c:pt idx="9">
                  <c:v>4601.6044720000009</c:v>
                </c:pt>
                <c:pt idx="10">
                  <c:v>11244.0529398</c:v>
                </c:pt>
                <c:pt idx="11">
                  <c:v>10481.556501499999</c:v>
                </c:pt>
                <c:pt idx="12">
                  <c:v>8298.3128251499984</c:v>
                </c:pt>
                <c:pt idx="13">
                  <c:v>8082.6517700900004</c:v>
                </c:pt>
                <c:pt idx="14">
                  <c:v>4705.8883740000019</c:v>
                </c:pt>
                <c:pt idx="15">
                  <c:v>11186.213903014001</c:v>
                </c:pt>
                <c:pt idx="16">
                  <c:v>14673.385995853001</c:v>
                </c:pt>
                <c:pt idx="17">
                  <c:v>30391.225820120002</c:v>
                </c:pt>
                <c:pt idx="18">
                  <c:v>20815.674073178994</c:v>
                </c:pt>
                <c:pt idx="19">
                  <c:v>15708.572522504004</c:v>
                </c:pt>
                <c:pt idx="20">
                  <c:v>13029.256291908005</c:v>
                </c:pt>
                <c:pt idx="21">
                  <c:v>15947.003697778002</c:v>
                </c:pt>
                <c:pt idx="22">
                  <c:v>10557.472753204998</c:v>
                </c:pt>
                <c:pt idx="23">
                  <c:v>6090.3382819839971</c:v>
                </c:pt>
                <c:pt idx="24">
                  <c:v>2467.84114993</c:v>
                </c:pt>
                <c:pt idx="25">
                  <c:v>6295.7794412000003</c:v>
                </c:pt>
                <c:pt idx="26">
                  <c:v>4488.8307448279984</c:v>
                </c:pt>
                <c:pt idx="27">
                  <c:v>22897.032024968998</c:v>
                </c:pt>
                <c:pt idx="28">
                  <c:v>7181.6782030370023</c:v>
                </c:pt>
                <c:pt idx="29">
                  <c:v>9410.1264160829996</c:v>
                </c:pt>
                <c:pt idx="30">
                  <c:v>16073.17143800001</c:v>
                </c:pt>
                <c:pt idx="31">
                  <c:v>3508.005808151001</c:v>
                </c:pt>
              </c:numCache>
            </c:numRef>
          </c:yVal>
          <c:smooth val="0"/>
          <c:extLst>
            <c:ext xmlns:c16="http://schemas.microsoft.com/office/drawing/2014/chart" uri="{C3380CC4-5D6E-409C-BE32-E72D297353CC}">
              <c16:uniqueId val="{00000005-D58B-44B9-89B6-E6106144621D}"/>
            </c:ext>
          </c:extLst>
        </c:ser>
        <c:ser>
          <c:idx val="6"/>
          <c:order val="6"/>
          <c:tx>
            <c:strRef>
              <c:f>'Shallow-Water Complex'!$R$3</c:f>
              <c:strCache>
                <c:ptCount val="1"/>
                <c:pt idx="0">
                  <c:v>Total</c:v>
                </c:pt>
              </c:strCache>
            </c:strRef>
          </c:tx>
          <c:spPr>
            <a:ln>
              <a:solidFill>
                <a:schemeClr val="tx2"/>
              </a:solidFill>
            </a:ln>
          </c:spPr>
          <c:marker>
            <c:symbol val="star"/>
            <c:size val="7"/>
            <c:spPr>
              <a:ln>
                <a:solidFill>
                  <a:srgbClr val="FF0000"/>
                </a:solidFill>
              </a:ln>
            </c:spPr>
          </c:marker>
          <c:xVal>
            <c:numRef>
              <c:f>'Shallow-Water Complex'!$K$4:$K$35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Complex'!$R$4:$R$35</c:f>
              <c:numCache>
                <c:formatCode>#,##0</c:formatCode>
                <c:ptCount val="32"/>
                <c:pt idx="0">
                  <c:v>37859.307071690004</c:v>
                </c:pt>
                <c:pt idx="1">
                  <c:v>29655.238816799996</c:v>
                </c:pt>
                <c:pt idx="2">
                  <c:v>52258.284997650007</c:v>
                </c:pt>
                <c:pt idx="3">
                  <c:v>42605.126756550009</c:v>
                </c:pt>
                <c:pt idx="4">
                  <c:v>59545.543580730002</c:v>
                </c:pt>
                <c:pt idx="5">
                  <c:v>39385.134199890002</c:v>
                </c:pt>
                <c:pt idx="6">
                  <c:v>71418.394005862996</c:v>
                </c:pt>
                <c:pt idx="7">
                  <c:v>162214.41852210998</c:v>
                </c:pt>
                <c:pt idx="8">
                  <c:v>81696.813938724008</c:v>
                </c:pt>
                <c:pt idx="9">
                  <c:v>88207.267168140024</c:v>
                </c:pt>
                <c:pt idx="10">
                  <c:v>132240.62321285999</c:v>
                </c:pt>
                <c:pt idx="11">
                  <c:v>84963.908655099993</c:v>
                </c:pt>
                <c:pt idx="12">
                  <c:v>103037.60033453</c:v>
                </c:pt>
                <c:pt idx="13">
                  <c:v>83469.562774826598</c:v>
                </c:pt>
                <c:pt idx="14">
                  <c:v>78735.062027940992</c:v>
                </c:pt>
                <c:pt idx="15">
                  <c:v>64888.241587154393</c:v>
                </c:pt>
                <c:pt idx="16">
                  <c:v>108141.58958494318</c:v>
                </c:pt>
                <c:pt idx="17">
                  <c:v>91774.773887806979</c:v>
                </c:pt>
                <c:pt idx="18">
                  <c:v>130113.61293233497</c:v>
                </c:pt>
                <c:pt idx="19">
                  <c:v>87038.187876027005</c:v>
                </c:pt>
                <c:pt idx="20">
                  <c:v>116183.7389659754</c:v>
                </c:pt>
                <c:pt idx="21">
                  <c:v>149370.93945143302</c:v>
                </c:pt>
                <c:pt idx="22">
                  <c:v>84070.460607263609</c:v>
                </c:pt>
                <c:pt idx="23">
                  <c:v>68933.038366237</c:v>
                </c:pt>
                <c:pt idx="24">
                  <c:v>36173.0666593059</c:v>
                </c:pt>
                <c:pt idx="25">
                  <c:v>34695.748816191001</c:v>
                </c:pt>
                <c:pt idx="26">
                  <c:v>32669.784127814994</c:v>
                </c:pt>
                <c:pt idx="27">
                  <c:v>86928.985823633702</c:v>
                </c:pt>
                <c:pt idx="28">
                  <c:v>40245.59023319</c:v>
                </c:pt>
                <c:pt idx="29">
                  <c:v>73515.394994375005</c:v>
                </c:pt>
                <c:pt idx="30">
                  <c:v>84360.56653304497</c:v>
                </c:pt>
                <c:pt idx="31">
                  <c:v>16766.280551189997</c:v>
                </c:pt>
              </c:numCache>
            </c:numRef>
          </c:yVal>
          <c:smooth val="0"/>
          <c:extLst>
            <c:ext xmlns:c16="http://schemas.microsoft.com/office/drawing/2014/chart" uri="{C3380CC4-5D6E-409C-BE32-E72D297353CC}">
              <c16:uniqueId val="{00000006-D58B-44B9-89B6-E6106144621D}"/>
            </c:ext>
          </c:extLst>
        </c:ser>
        <c:dLbls>
          <c:showLegendKey val="0"/>
          <c:showVal val="0"/>
          <c:showCatName val="0"/>
          <c:showSerName val="0"/>
          <c:showPercent val="0"/>
          <c:showBubbleSize val="0"/>
        </c:dLbls>
        <c:axId val="343535552"/>
        <c:axId val="343536128"/>
      </c:scatterChart>
      <c:valAx>
        <c:axId val="34353555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6128"/>
        <c:crosses val="autoZero"/>
        <c:crossBetween val="midCat"/>
      </c:valAx>
      <c:valAx>
        <c:axId val="34353612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5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Rock Hind</a:t>
            </a:r>
          </a:p>
        </c:rich>
      </c:tx>
      <c:overlay val="0"/>
    </c:title>
    <c:autoTitleDeleted val="0"/>
    <c:plotArea>
      <c:layout/>
      <c:scatterChart>
        <c:scatterStyle val="lineMarker"/>
        <c:varyColors val="0"/>
        <c:ser>
          <c:idx val="3"/>
          <c:order val="0"/>
          <c:tx>
            <c:strRef>
              <c:f>'Shallow-Water Complex'!$AG$3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Complex'!$AG$4:$AG$35</c:f>
              <c:numCache>
                <c:formatCode>#,##0</c:formatCode>
                <c:ptCount val="32"/>
                <c:pt idx="0">
                  <c:v>4954.2366442000039</c:v>
                </c:pt>
                <c:pt idx="1">
                  <c:v>6885.4926993999989</c:v>
                </c:pt>
                <c:pt idx="2">
                  <c:v>5963.8846225800007</c:v>
                </c:pt>
                <c:pt idx="3">
                  <c:v>3076.3054248799999</c:v>
                </c:pt>
                <c:pt idx="4">
                  <c:v>9001.3595490700027</c:v>
                </c:pt>
                <c:pt idx="5">
                  <c:v>3644.4805469400003</c:v>
                </c:pt>
                <c:pt idx="6">
                  <c:v>11559.556549420002</c:v>
                </c:pt>
                <c:pt idx="7">
                  <c:v>24156.193733389995</c:v>
                </c:pt>
                <c:pt idx="8">
                  <c:v>12296.863827520003</c:v>
                </c:pt>
                <c:pt idx="9">
                  <c:v>15027.372148660006</c:v>
                </c:pt>
                <c:pt idx="10">
                  <c:v>12524.171617220001</c:v>
                </c:pt>
                <c:pt idx="11">
                  <c:v>24809.373002340009</c:v>
                </c:pt>
                <c:pt idx="12">
                  <c:v>24966.234371119997</c:v>
                </c:pt>
                <c:pt idx="13">
                  <c:v>8561.3249208100005</c:v>
                </c:pt>
                <c:pt idx="14">
                  <c:v>6719.2639194000012</c:v>
                </c:pt>
                <c:pt idx="15">
                  <c:v>7967.3533765900002</c:v>
                </c:pt>
                <c:pt idx="16">
                  <c:v>11381.818675873006</c:v>
                </c:pt>
                <c:pt idx="17">
                  <c:v>7384.7310515899972</c:v>
                </c:pt>
                <c:pt idx="18">
                  <c:v>29832.863558845998</c:v>
                </c:pt>
                <c:pt idx="19">
                  <c:v>15206.104841000004</c:v>
                </c:pt>
                <c:pt idx="20">
                  <c:v>7258.5760943499972</c:v>
                </c:pt>
                <c:pt idx="21">
                  <c:v>19627.846256889003</c:v>
                </c:pt>
                <c:pt idx="22">
                  <c:v>8733.3997393000009</c:v>
                </c:pt>
                <c:pt idx="23">
                  <c:v>8698.1399623899979</c:v>
                </c:pt>
                <c:pt idx="24">
                  <c:v>3235.3973676609999</c:v>
                </c:pt>
                <c:pt idx="25">
                  <c:v>4229.4937552725996</c:v>
                </c:pt>
                <c:pt idx="26">
                  <c:v>2355.324085278</c:v>
                </c:pt>
                <c:pt idx="27">
                  <c:v>2833.8155939755002</c:v>
                </c:pt>
                <c:pt idx="28">
                  <c:v>3518.4913296600002</c:v>
                </c:pt>
                <c:pt idx="29">
                  <c:v>10357.5286775</c:v>
                </c:pt>
                <c:pt idx="30">
                  <c:v>11372.508623687001</c:v>
                </c:pt>
                <c:pt idx="31">
                  <c:v>2738.1661103999991</c:v>
                </c:pt>
              </c:numCache>
            </c:numRef>
          </c:yVal>
          <c:smooth val="0"/>
          <c:extLst>
            <c:ext xmlns:c16="http://schemas.microsoft.com/office/drawing/2014/chart" uri="{C3380CC4-5D6E-409C-BE32-E72D297353CC}">
              <c16:uniqueId val="{00000001-FC33-4181-9519-67BB53CA09CC}"/>
            </c:ext>
          </c:extLst>
        </c:ser>
        <c:ser>
          <c:idx val="5"/>
          <c:order val="1"/>
          <c:tx>
            <c:strRef>
              <c:f>'Shallow-Water Complex'!$AP$3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Complex'!$AP$4:$AP$35</c:f>
              <c:numCache>
                <c:formatCode>#,##0</c:formatCode>
                <c:ptCount val="32"/>
                <c:pt idx="0">
                  <c:v>4954.2366442000039</c:v>
                </c:pt>
                <c:pt idx="1">
                  <c:v>6885.4926993999989</c:v>
                </c:pt>
                <c:pt idx="2">
                  <c:v>5709.7463228700017</c:v>
                </c:pt>
                <c:pt idx="3">
                  <c:v>4340.3450315000009</c:v>
                </c:pt>
                <c:pt idx="4">
                  <c:v>14783.496607630002</c:v>
                </c:pt>
                <c:pt idx="5">
                  <c:v>4629.2960041799988</c:v>
                </c:pt>
                <c:pt idx="6">
                  <c:v>12323.398041589997</c:v>
                </c:pt>
                <c:pt idx="7">
                  <c:v>33620.596765999988</c:v>
                </c:pt>
                <c:pt idx="8">
                  <c:v>14489.676269449998</c:v>
                </c:pt>
                <c:pt idx="9">
                  <c:v>14684.497974740005</c:v>
                </c:pt>
                <c:pt idx="10">
                  <c:v>18431.087157999995</c:v>
                </c:pt>
                <c:pt idx="11">
                  <c:v>20509.654734519994</c:v>
                </c:pt>
                <c:pt idx="12">
                  <c:v>29392.208093059999</c:v>
                </c:pt>
                <c:pt idx="13">
                  <c:v>9057.5692067</c:v>
                </c:pt>
                <c:pt idx="14">
                  <c:v>7552.9732823000004</c:v>
                </c:pt>
                <c:pt idx="15">
                  <c:v>8360.0161308500028</c:v>
                </c:pt>
                <c:pt idx="16">
                  <c:v>15891.105920837201</c:v>
                </c:pt>
                <c:pt idx="17">
                  <c:v>9226.4896655899975</c:v>
                </c:pt>
                <c:pt idx="18">
                  <c:v>37890.709147649992</c:v>
                </c:pt>
                <c:pt idx="19">
                  <c:v>18909.488939660001</c:v>
                </c:pt>
                <c:pt idx="20">
                  <c:v>7656.9264306179975</c:v>
                </c:pt>
                <c:pt idx="21">
                  <c:v>28450.73747666401</c:v>
                </c:pt>
                <c:pt idx="22">
                  <c:v>10578.67590319</c:v>
                </c:pt>
                <c:pt idx="23">
                  <c:v>14312.359341999998</c:v>
                </c:pt>
                <c:pt idx="24">
                  <c:v>3196.4916373329002</c:v>
                </c:pt>
                <c:pt idx="25">
                  <c:v>3827.615748491</c:v>
                </c:pt>
                <c:pt idx="26">
                  <c:v>2383.8437029900001</c:v>
                </c:pt>
                <c:pt idx="27">
                  <c:v>4693.4813134337001</c:v>
                </c:pt>
                <c:pt idx="28">
                  <c:v>3625.3687601300003</c:v>
                </c:pt>
                <c:pt idx="29">
                  <c:v>28235.5631804</c:v>
                </c:pt>
                <c:pt idx="30">
                  <c:v>28236.276756334002</c:v>
                </c:pt>
                <c:pt idx="31">
                  <c:v>2738.1661103999991</c:v>
                </c:pt>
              </c:numCache>
            </c:numRef>
          </c:yVal>
          <c:smooth val="0"/>
          <c:extLst>
            <c:ext xmlns:c16="http://schemas.microsoft.com/office/drawing/2014/chart" uri="{C3380CC4-5D6E-409C-BE32-E72D297353CC}">
              <c16:uniqueId val="{00000003-FC33-4181-9519-67BB53CA09CC}"/>
            </c:ext>
          </c:extLst>
        </c:ser>
        <c:ser>
          <c:idx val="0"/>
          <c:order val="2"/>
          <c:tx>
            <c:strRef>
              <c:f>'Shallow-Water Complex'!$X$3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'Shallow-Water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Complex'!$X$4:$X$35</c:f>
              <c:numCache>
                <c:formatCode>#,##0</c:formatCode>
                <c:ptCount val="32"/>
                <c:pt idx="0">
                  <c:v>32</c:v>
                </c:pt>
                <c:pt idx="1">
                  <c:v>302</c:v>
                </c:pt>
                <c:pt idx="2">
                  <c:v>657</c:v>
                </c:pt>
                <c:pt idx="3">
                  <c:v>20</c:v>
                </c:pt>
                <c:pt idx="4">
                  <c:v>435</c:v>
                </c:pt>
                <c:pt idx="5">
                  <c:v>729</c:v>
                </c:pt>
                <c:pt idx="6">
                  <c:v>4135</c:v>
                </c:pt>
                <c:pt idx="7">
                  <c:v>10784</c:v>
                </c:pt>
                <c:pt idx="8">
                  <c:v>10520</c:v>
                </c:pt>
                <c:pt idx="9">
                  <c:v>8316</c:v>
                </c:pt>
                <c:pt idx="10">
                  <c:v>14400</c:v>
                </c:pt>
                <c:pt idx="11">
                  <c:v>21097</c:v>
                </c:pt>
                <c:pt idx="12">
                  <c:v>17230</c:v>
                </c:pt>
                <c:pt idx="13">
                  <c:v>26349</c:v>
                </c:pt>
                <c:pt idx="14">
                  <c:v>26179</c:v>
                </c:pt>
                <c:pt idx="15">
                  <c:v>13204</c:v>
                </c:pt>
                <c:pt idx="16">
                  <c:v>13287</c:v>
                </c:pt>
                <c:pt idx="17">
                  <c:v>15916</c:v>
                </c:pt>
                <c:pt idx="18">
                  <c:v>20867</c:v>
                </c:pt>
                <c:pt idx="19">
                  <c:v>17852</c:v>
                </c:pt>
                <c:pt idx="20">
                  <c:v>31489</c:v>
                </c:pt>
                <c:pt idx="21">
                  <c:v>23735</c:v>
                </c:pt>
                <c:pt idx="22">
                  <c:v>22047</c:v>
                </c:pt>
                <c:pt idx="23">
                  <c:v>21294</c:v>
                </c:pt>
                <c:pt idx="24">
                  <c:v>16598</c:v>
                </c:pt>
                <c:pt idx="25">
                  <c:v>10694</c:v>
                </c:pt>
                <c:pt idx="26">
                  <c:v>8695</c:v>
                </c:pt>
                <c:pt idx="27">
                  <c:v>9187</c:v>
                </c:pt>
                <c:pt idx="28">
                  <c:v>9871</c:v>
                </c:pt>
                <c:pt idx="29">
                  <c:v>6218</c:v>
                </c:pt>
                <c:pt idx="30">
                  <c:v>5694</c:v>
                </c:pt>
                <c:pt idx="31">
                  <c:v>1524</c:v>
                </c:pt>
              </c:numCache>
            </c:numRef>
          </c:yVal>
          <c:smooth val="0"/>
          <c:extLst>
            <c:ext xmlns:c16="http://schemas.microsoft.com/office/drawing/2014/chart" uri="{C3380CC4-5D6E-409C-BE32-E72D297353CC}">
              <c16:uniqueId val="{00000000-FC33-4181-9519-67BB53CA09CC}"/>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Red Hind</a:t>
            </a:r>
          </a:p>
        </c:rich>
      </c:tx>
      <c:overlay val="0"/>
    </c:title>
    <c:autoTitleDeleted val="0"/>
    <c:plotArea>
      <c:layout/>
      <c:scatterChart>
        <c:scatterStyle val="lineMarker"/>
        <c:varyColors val="0"/>
        <c:ser>
          <c:idx val="3"/>
          <c:order val="0"/>
          <c:tx>
            <c:strRef>
              <c:f>'Shallow-Water Complex'!$AF$3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Complex'!$AF$4:$AF$35</c:f>
              <c:numCache>
                <c:formatCode>#,##0</c:formatCode>
                <c:ptCount val="32"/>
                <c:pt idx="0">
                  <c:v>2211.9559051000006</c:v>
                </c:pt>
                <c:pt idx="1">
                  <c:v>3608.2132784999999</c:v>
                </c:pt>
                <c:pt idx="2">
                  <c:v>3537.0268739299991</c:v>
                </c:pt>
                <c:pt idx="3">
                  <c:v>827.90718119600001</c:v>
                </c:pt>
                <c:pt idx="4">
                  <c:v>3097.4442922299986</c:v>
                </c:pt>
                <c:pt idx="5">
                  <c:v>3039.209157454</c:v>
                </c:pt>
                <c:pt idx="6">
                  <c:v>5386.4033159240025</c:v>
                </c:pt>
                <c:pt idx="7">
                  <c:v>20588.012526489998</c:v>
                </c:pt>
                <c:pt idx="8">
                  <c:v>7497.7648386999945</c:v>
                </c:pt>
                <c:pt idx="9">
                  <c:v>21099.394475610003</c:v>
                </c:pt>
                <c:pt idx="10">
                  <c:v>8497.8224457600008</c:v>
                </c:pt>
                <c:pt idx="11">
                  <c:v>3706.2581135099999</c:v>
                </c:pt>
                <c:pt idx="12">
                  <c:v>7934.6381587800024</c:v>
                </c:pt>
                <c:pt idx="13">
                  <c:v>4244.6620231099996</c:v>
                </c:pt>
                <c:pt idx="14">
                  <c:v>4711.9160544059987</c:v>
                </c:pt>
                <c:pt idx="15">
                  <c:v>5738.6820365000021</c:v>
                </c:pt>
                <c:pt idx="16">
                  <c:v>10155.861920234998</c:v>
                </c:pt>
                <c:pt idx="17">
                  <c:v>1831.573453279</c:v>
                </c:pt>
                <c:pt idx="18">
                  <c:v>7935.776665229997</c:v>
                </c:pt>
                <c:pt idx="19">
                  <c:v>3541.8773652899986</c:v>
                </c:pt>
                <c:pt idx="20">
                  <c:v>1532.4627487074004</c:v>
                </c:pt>
                <c:pt idx="21">
                  <c:v>9274.7297000399994</c:v>
                </c:pt>
                <c:pt idx="22">
                  <c:v>7425.133530623998</c:v>
                </c:pt>
                <c:pt idx="23">
                  <c:v>1595.8529014530002</c:v>
                </c:pt>
                <c:pt idx="24">
                  <c:v>424.38329539999995</c:v>
                </c:pt>
                <c:pt idx="25">
                  <c:v>253.15201340000002</c:v>
                </c:pt>
                <c:pt idx="26">
                  <c:v>787.45236937799996</c:v>
                </c:pt>
                <c:pt idx="27">
                  <c:v>3016.2260122000002</c:v>
                </c:pt>
                <c:pt idx="28">
                  <c:v>945.13886470500006</c:v>
                </c:pt>
                <c:pt idx="29">
                  <c:v>1047.0218349399995</c:v>
                </c:pt>
                <c:pt idx="30">
                  <c:v>1112.52744553</c:v>
                </c:pt>
                <c:pt idx="31">
                  <c:v>161.63686279999999</c:v>
                </c:pt>
              </c:numCache>
            </c:numRef>
          </c:yVal>
          <c:smooth val="0"/>
          <c:extLst>
            <c:ext xmlns:c16="http://schemas.microsoft.com/office/drawing/2014/chart" uri="{C3380CC4-5D6E-409C-BE32-E72D297353CC}">
              <c16:uniqueId val="{00000000-3EFD-466B-8683-51CC83FC627F}"/>
            </c:ext>
          </c:extLst>
        </c:ser>
        <c:ser>
          <c:idx val="5"/>
          <c:order val="1"/>
          <c:tx>
            <c:strRef>
              <c:f>'Shallow-Water Complex'!$AO$3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Complex'!$AO$4:$AO$35</c:f>
              <c:numCache>
                <c:formatCode>#,##0</c:formatCode>
                <c:ptCount val="32"/>
                <c:pt idx="0">
                  <c:v>1226.1672150899999</c:v>
                </c:pt>
                <c:pt idx="1">
                  <c:v>6105.5810914000003</c:v>
                </c:pt>
                <c:pt idx="2">
                  <c:v>5504.0680540299973</c:v>
                </c:pt>
                <c:pt idx="3">
                  <c:v>1215.4147305499996</c:v>
                </c:pt>
                <c:pt idx="4">
                  <c:v>5659.3813449999989</c:v>
                </c:pt>
                <c:pt idx="5">
                  <c:v>4836.1840379100013</c:v>
                </c:pt>
                <c:pt idx="6">
                  <c:v>7342.1519558939999</c:v>
                </c:pt>
                <c:pt idx="7">
                  <c:v>43744.609952299987</c:v>
                </c:pt>
                <c:pt idx="8">
                  <c:v>11407.118573589998</c:v>
                </c:pt>
                <c:pt idx="9">
                  <c:v>20948.613003400005</c:v>
                </c:pt>
                <c:pt idx="10">
                  <c:v>11901.081966060003</c:v>
                </c:pt>
                <c:pt idx="11">
                  <c:v>2931.2789335300004</c:v>
                </c:pt>
                <c:pt idx="12">
                  <c:v>13261.271814700005</c:v>
                </c:pt>
                <c:pt idx="13">
                  <c:v>9306.4665471929929</c:v>
                </c:pt>
                <c:pt idx="14">
                  <c:v>7884.3872460309976</c:v>
                </c:pt>
                <c:pt idx="15">
                  <c:v>12764.487265029995</c:v>
                </c:pt>
                <c:pt idx="16">
                  <c:v>20133.232279600987</c:v>
                </c:pt>
                <c:pt idx="17">
                  <c:v>2999.5876868510004</c:v>
                </c:pt>
                <c:pt idx="18">
                  <c:v>9629.3547051950009</c:v>
                </c:pt>
                <c:pt idx="19">
                  <c:v>3939.4632202189987</c:v>
                </c:pt>
                <c:pt idx="20">
                  <c:v>2152.5670843753996</c:v>
                </c:pt>
                <c:pt idx="21">
                  <c:v>18272.485927495003</c:v>
                </c:pt>
                <c:pt idx="22">
                  <c:v>13387.973307541299</c:v>
                </c:pt>
                <c:pt idx="23">
                  <c:v>2011.7702352150002</c:v>
                </c:pt>
                <c:pt idx="24">
                  <c:v>424.38329539999995</c:v>
                </c:pt>
                <c:pt idx="25">
                  <c:v>253.15201340000002</c:v>
                </c:pt>
                <c:pt idx="26">
                  <c:v>743.59391791199994</c:v>
                </c:pt>
                <c:pt idx="27">
                  <c:v>8910.562387199996</c:v>
                </c:pt>
                <c:pt idx="28">
                  <c:v>1540.2977444160001</c:v>
                </c:pt>
                <c:pt idx="29">
                  <c:v>2108.36848861</c:v>
                </c:pt>
                <c:pt idx="30">
                  <c:v>2064.3960101000002</c:v>
                </c:pt>
                <c:pt idx="31">
                  <c:v>161.63686279999999</c:v>
                </c:pt>
              </c:numCache>
            </c:numRef>
          </c:yVal>
          <c:smooth val="0"/>
          <c:extLst>
            <c:ext xmlns:c16="http://schemas.microsoft.com/office/drawing/2014/chart" uri="{C3380CC4-5D6E-409C-BE32-E72D297353CC}">
              <c16:uniqueId val="{00000001-3EFD-466B-8683-51CC83FC627F}"/>
            </c:ext>
          </c:extLst>
        </c:ser>
        <c:ser>
          <c:idx val="0"/>
          <c:order val="2"/>
          <c:tx>
            <c:strRef>
              <c:f>'Shallow-Water Complex'!$W$3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'Shallow-Water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Complex'!$W$4:$W$35</c:f>
              <c:numCache>
                <c:formatCode>#,##0</c:formatCode>
                <c:ptCount val="32"/>
                <c:pt idx="0">
                  <c:v>3321</c:v>
                </c:pt>
                <c:pt idx="1">
                  <c:v>10983</c:v>
                </c:pt>
                <c:pt idx="2">
                  <c:v>4578</c:v>
                </c:pt>
                <c:pt idx="3">
                  <c:v>11875</c:v>
                </c:pt>
                <c:pt idx="4">
                  <c:v>29543</c:v>
                </c:pt>
                <c:pt idx="5">
                  <c:v>15649</c:v>
                </c:pt>
                <c:pt idx="6">
                  <c:v>18570</c:v>
                </c:pt>
                <c:pt idx="7">
                  <c:v>30692</c:v>
                </c:pt>
                <c:pt idx="8">
                  <c:v>26689</c:v>
                </c:pt>
                <c:pt idx="9">
                  <c:v>33530</c:v>
                </c:pt>
                <c:pt idx="10">
                  <c:v>30485</c:v>
                </c:pt>
                <c:pt idx="11">
                  <c:v>26449</c:v>
                </c:pt>
                <c:pt idx="12">
                  <c:v>29839</c:v>
                </c:pt>
                <c:pt idx="13">
                  <c:v>20541</c:v>
                </c:pt>
                <c:pt idx="14">
                  <c:v>18709</c:v>
                </c:pt>
                <c:pt idx="15">
                  <c:v>14302</c:v>
                </c:pt>
                <c:pt idx="16">
                  <c:v>17556</c:v>
                </c:pt>
                <c:pt idx="17">
                  <c:v>18464</c:v>
                </c:pt>
                <c:pt idx="18">
                  <c:v>16747</c:v>
                </c:pt>
                <c:pt idx="19">
                  <c:v>14277</c:v>
                </c:pt>
                <c:pt idx="20">
                  <c:v>16846</c:v>
                </c:pt>
                <c:pt idx="21">
                  <c:v>15962</c:v>
                </c:pt>
                <c:pt idx="22">
                  <c:v>15928</c:v>
                </c:pt>
                <c:pt idx="23">
                  <c:v>13816</c:v>
                </c:pt>
                <c:pt idx="24">
                  <c:v>8457</c:v>
                </c:pt>
                <c:pt idx="25">
                  <c:v>5260</c:v>
                </c:pt>
                <c:pt idx="26">
                  <c:v>5893</c:v>
                </c:pt>
                <c:pt idx="27">
                  <c:v>5498</c:v>
                </c:pt>
                <c:pt idx="28">
                  <c:v>4038</c:v>
                </c:pt>
                <c:pt idx="29">
                  <c:v>4271</c:v>
                </c:pt>
                <c:pt idx="30">
                  <c:v>3798</c:v>
                </c:pt>
                <c:pt idx="31">
                  <c:v>2997</c:v>
                </c:pt>
              </c:numCache>
            </c:numRef>
          </c:yVal>
          <c:smooth val="0"/>
          <c:extLst>
            <c:ext xmlns:c16="http://schemas.microsoft.com/office/drawing/2014/chart" uri="{C3380CC4-5D6E-409C-BE32-E72D297353CC}">
              <c16:uniqueId val="{00000002-3EFD-466B-8683-51CC83FC627F}"/>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Yellowmouth Grouper</a:t>
            </a:r>
          </a:p>
        </c:rich>
      </c:tx>
      <c:overlay val="0"/>
    </c:title>
    <c:autoTitleDeleted val="0"/>
    <c:plotArea>
      <c:layout/>
      <c:scatterChart>
        <c:scatterStyle val="lineMarker"/>
        <c:varyColors val="0"/>
        <c:ser>
          <c:idx val="3"/>
          <c:order val="0"/>
          <c:tx>
            <c:strRef>
              <c:f>'Shallow-Water Complex'!$AH$3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Complex'!$AH$4:$AH$35</c:f>
              <c:numCache>
                <c:formatCode>#,##0</c:formatCode>
                <c:ptCount val="32"/>
                <c:pt idx="0">
                  <c:v>213.66542279999999</c:v>
                </c:pt>
                <c:pt idx="1">
                  <c:v>262.40692420000005</c:v>
                </c:pt>
                <c:pt idx="2">
                  <c:v>921.7517017800003</c:v>
                </c:pt>
                <c:pt idx="3">
                  <c:v>1186.1334863699999</c:v>
                </c:pt>
                <c:pt idx="4">
                  <c:v>1021.2368579999999</c:v>
                </c:pt>
                <c:pt idx="5">
                  <c:v>1681.4340381999998</c:v>
                </c:pt>
                <c:pt idx="6">
                  <c:v>3128.3660622600005</c:v>
                </c:pt>
                <c:pt idx="7">
                  <c:v>377.14092199999993</c:v>
                </c:pt>
                <c:pt idx="8">
                  <c:v>855.18638599999997</c:v>
                </c:pt>
                <c:pt idx="9">
                  <c:v>648.725596</c:v>
                </c:pt>
                <c:pt idx="10">
                  <c:v>398.30508200000003</c:v>
                </c:pt>
                <c:pt idx="11">
                  <c:v>487.34887599999996</c:v>
                </c:pt>
                <c:pt idx="12">
                  <c:v>998.68380000000036</c:v>
                </c:pt>
                <c:pt idx="13">
                  <c:v>3064.1006866999996</c:v>
                </c:pt>
                <c:pt idx="14">
                  <c:v>3878.9362526999998</c:v>
                </c:pt>
                <c:pt idx="15">
                  <c:v>308.20308</c:v>
                </c:pt>
                <c:pt idx="16">
                  <c:v>265.389748</c:v>
                </c:pt>
                <c:pt idx="17">
                  <c:v>947.17775266999979</c:v>
                </c:pt>
                <c:pt idx="18">
                  <c:v>4652.6389177399997</c:v>
                </c:pt>
                <c:pt idx="19">
                  <c:v>4000.0353509999995</c:v>
                </c:pt>
                <c:pt idx="20">
                  <c:v>1018.7897519999999</c:v>
                </c:pt>
                <c:pt idx="21">
                  <c:v>14187.271254900004</c:v>
                </c:pt>
                <c:pt idx="22">
                  <c:v>341.183896</c:v>
                </c:pt>
                <c:pt idx="23">
                  <c:v>95.236515400000002</c:v>
                </c:pt>
                <c:pt idx="24">
                  <c:v>558.77474905000008</c:v>
                </c:pt>
                <c:pt idx="25">
                  <c:v>36.067256</c:v>
                </c:pt>
                <c:pt idx="26">
                  <c:v>61.876508199999996</c:v>
                </c:pt>
                <c:pt idx="27">
                  <c:v>125.79447599999999</c:v>
                </c:pt>
                <c:pt idx="28">
                  <c:v>115.31160300000001</c:v>
                </c:pt>
                <c:pt idx="29">
                  <c:v>102.51389999999999</c:v>
                </c:pt>
                <c:pt idx="30">
                  <c:v>105.99275879999999</c:v>
                </c:pt>
                <c:pt idx="31">
                  <c:v>90.154912400000001</c:v>
                </c:pt>
              </c:numCache>
            </c:numRef>
          </c:yVal>
          <c:smooth val="0"/>
          <c:extLst>
            <c:ext xmlns:c16="http://schemas.microsoft.com/office/drawing/2014/chart" uri="{C3380CC4-5D6E-409C-BE32-E72D297353CC}">
              <c16:uniqueId val="{00000000-C5A6-4170-9DBD-285E703E244C}"/>
            </c:ext>
          </c:extLst>
        </c:ser>
        <c:ser>
          <c:idx val="5"/>
          <c:order val="1"/>
          <c:tx>
            <c:strRef>
              <c:f>'Shallow-Water Complex'!$AQ$3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Complex'!$AQ$4:$AQ$35</c:f>
              <c:numCache>
                <c:formatCode>#,##0</c:formatCode>
                <c:ptCount val="32"/>
                <c:pt idx="0">
                  <c:v>213.66542279999999</c:v>
                </c:pt>
                <c:pt idx="1">
                  <c:v>262.40692420000005</c:v>
                </c:pt>
                <c:pt idx="2">
                  <c:v>956.41537245000029</c:v>
                </c:pt>
                <c:pt idx="3">
                  <c:v>2498.5847723000006</c:v>
                </c:pt>
                <c:pt idx="4">
                  <c:v>1021.2368579999999</c:v>
                </c:pt>
                <c:pt idx="5">
                  <c:v>2285.7813498</c:v>
                </c:pt>
                <c:pt idx="6">
                  <c:v>3280.4377290500011</c:v>
                </c:pt>
                <c:pt idx="7">
                  <c:v>377.14092199999993</c:v>
                </c:pt>
                <c:pt idx="8">
                  <c:v>855.18638599999997</c:v>
                </c:pt>
                <c:pt idx="9">
                  <c:v>648.725596</c:v>
                </c:pt>
                <c:pt idx="10">
                  <c:v>398.30508200000003</c:v>
                </c:pt>
                <c:pt idx="11">
                  <c:v>487.34887599999996</c:v>
                </c:pt>
                <c:pt idx="12">
                  <c:v>998.68380000000036</c:v>
                </c:pt>
                <c:pt idx="13">
                  <c:v>2083.7615854699998</c:v>
                </c:pt>
                <c:pt idx="14">
                  <c:v>7888.9850333999984</c:v>
                </c:pt>
                <c:pt idx="15">
                  <c:v>308.20308</c:v>
                </c:pt>
                <c:pt idx="16">
                  <c:v>265.389748</c:v>
                </c:pt>
                <c:pt idx="17">
                  <c:v>1913.0738755000004</c:v>
                </c:pt>
                <c:pt idx="18">
                  <c:v>5387.5706806800017</c:v>
                </c:pt>
                <c:pt idx="19">
                  <c:v>5302.5303370000011</c:v>
                </c:pt>
                <c:pt idx="20">
                  <c:v>1018.7897519999999</c:v>
                </c:pt>
                <c:pt idx="21">
                  <c:v>33501.638706299993</c:v>
                </c:pt>
                <c:pt idx="22">
                  <c:v>341.183896</c:v>
                </c:pt>
                <c:pt idx="23">
                  <c:v>95.236515400000002</c:v>
                </c:pt>
                <c:pt idx="24">
                  <c:v>147.02882502099999</c:v>
                </c:pt>
                <c:pt idx="25">
                  <c:v>36.067256</c:v>
                </c:pt>
                <c:pt idx="26">
                  <c:v>61.876508199999996</c:v>
                </c:pt>
                <c:pt idx="27">
                  <c:v>125.79447599999999</c:v>
                </c:pt>
                <c:pt idx="28">
                  <c:v>115.31160300000001</c:v>
                </c:pt>
                <c:pt idx="29">
                  <c:v>102.51389999999999</c:v>
                </c:pt>
                <c:pt idx="30">
                  <c:v>105.99275879999999</c:v>
                </c:pt>
                <c:pt idx="31">
                  <c:v>90.154912400000001</c:v>
                </c:pt>
              </c:numCache>
            </c:numRef>
          </c:yVal>
          <c:smooth val="0"/>
          <c:extLst>
            <c:ext xmlns:c16="http://schemas.microsoft.com/office/drawing/2014/chart" uri="{C3380CC4-5D6E-409C-BE32-E72D297353CC}">
              <c16:uniqueId val="{00000001-C5A6-4170-9DBD-285E703E244C}"/>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max val="3500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Yellowfin Grouper</a:t>
            </a:r>
          </a:p>
        </c:rich>
      </c:tx>
      <c:overlay val="0"/>
    </c:title>
    <c:autoTitleDeleted val="0"/>
    <c:plotArea>
      <c:layout/>
      <c:scatterChart>
        <c:scatterStyle val="lineMarker"/>
        <c:varyColors val="0"/>
        <c:ser>
          <c:idx val="3"/>
          <c:order val="0"/>
          <c:tx>
            <c:strRef>
              <c:f>'Shallow-Water Complex'!$AI$3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Complex'!$AI$4:$AI$35</c:f>
              <c:numCache>
                <c:formatCode>#,##0</c:formatCode>
                <c:ptCount val="32"/>
                <c:pt idx="0">
                  <c:v>1314.966739</c:v>
                </c:pt>
                <c:pt idx="1">
                  <c:v>193.45364999999998</c:v>
                </c:pt>
                <c:pt idx="2">
                  <c:v>58687.967612400003</c:v>
                </c:pt>
                <c:pt idx="3">
                  <c:v>26262.346450000008</c:v>
                </c:pt>
                <c:pt idx="4">
                  <c:v>908.47156800000016</c:v>
                </c:pt>
                <c:pt idx="5">
                  <c:v>42.240136</c:v>
                </c:pt>
                <c:pt idx="6">
                  <c:v>514.48750200000006</c:v>
                </c:pt>
                <c:pt idx="7">
                  <c:v>7693.6444228000028</c:v>
                </c:pt>
                <c:pt idx="8">
                  <c:v>703.86264200000005</c:v>
                </c:pt>
                <c:pt idx="9">
                  <c:v>412.54679800000002</c:v>
                </c:pt>
                <c:pt idx="10">
                  <c:v>7607.1004652000001</c:v>
                </c:pt>
                <c:pt idx="11">
                  <c:v>685.87310599999978</c:v>
                </c:pt>
                <c:pt idx="12">
                  <c:v>324.23052199999989</c:v>
                </c:pt>
                <c:pt idx="13">
                  <c:v>35.097231999999998</c:v>
                </c:pt>
                <c:pt idx="14">
                  <c:v>389.00166999999999</c:v>
                </c:pt>
                <c:pt idx="15">
                  <c:v>912.81413236000014</c:v>
                </c:pt>
                <c:pt idx="16">
                  <c:v>3202.5487565999993</c:v>
                </c:pt>
                <c:pt idx="17">
                  <c:v>197.42193</c:v>
                </c:pt>
                <c:pt idx="18">
                  <c:v>655.47167200000001</c:v>
                </c:pt>
                <c:pt idx="19">
                  <c:v>712.0417080000002</c:v>
                </c:pt>
                <c:pt idx="20">
                  <c:v>18193.107707700005</c:v>
                </c:pt>
                <c:pt idx="21">
                  <c:v>1586.0090814</c:v>
                </c:pt>
                <c:pt idx="22">
                  <c:v>190.74860580000004</c:v>
                </c:pt>
                <c:pt idx="23">
                  <c:v>174.1457632</c:v>
                </c:pt>
                <c:pt idx="24">
                  <c:v>125.353556</c:v>
                </c:pt>
                <c:pt idx="25">
                  <c:v>82.773911600000005</c:v>
                </c:pt>
                <c:pt idx="26">
                  <c:v>3670.4557765</c:v>
                </c:pt>
                <c:pt idx="27">
                  <c:v>112.20091240000001</c:v>
                </c:pt>
                <c:pt idx="28">
                  <c:v>421.30567379999997</c:v>
                </c:pt>
                <c:pt idx="29">
                  <c:v>117.51399839999999</c:v>
                </c:pt>
                <c:pt idx="30">
                  <c:v>46.100390599999997</c:v>
                </c:pt>
                <c:pt idx="31">
                  <c:v>29.576913600000001</c:v>
                </c:pt>
              </c:numCache>
            </c:numRef>
          </c:yVal>
          <c:smooth val="0"/>
          <c:extLst>
            <c:ext xmlns:c16="http://schemas.microsoft.com/office/drawing/2014/chart" uri="{C3380CC4-5D6E-409C-BE32-E72D297353CC}">
              <c16:uniqueId val="{00000000-A181-4D6B-8354-A1BD77040509}"/>
            </c:ext>
          </c:extLst>
        </c:ser>
        <c:ser>
          <c:idx val="5"/>
          <c:order val="1"/>
          <c:tx>
            <c:strRef>
              <c:f>'Shallow-Water Complex'!$AR$3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Complex'!$AR$4:$AR$35</c:f>
              <c:numCache>
                <c:formatCode>#,##0</c:formatCode>
                <c:ptCount val="32"/>
                <c:pt idx="0">
                  <c:v>1314.966739</c:v>
                </c:pt>
                <c:pt idx="1">
                  <c:v>193.45364999999998</c:v>
                </c:pt>
                <c:pt idx="2">
                  <c:v>30816.453113400003</c:v>
                </c:pt>
                <c:pt idx="3">
                  <c:v>19617.874170000006</c:v>
                </c:pt>
                <c:pt idx="4">
                  <c:v>908.47156800000016</c:v>
                </c:pt>
                <c:pt idx="5">
                  <c:v>42.240136</c:v>
                </c:pt>
                <c:pt idx="6">
                  <c:v>514.48750200000006</c:v>
                </c:pt>
                <c:pt idx="7">
                  <c:v>9580.8914882999998</c:v>
                </c:pt>
                <c:pt idx="8">
                  <c:v>703.86264200000005</c:v>
                </c:pt>
                <c:pt idx="9">
                  <c:v>412.54679800000002</c:v>
                </c:pt>
                <c:pt idx="10">
                  <c:v>6627.5554028999995</c:v>
                </c:pt>
                <c:pt idx="11">
                  <c:v>685.87310599999978</c:v>
                </c:pt>
                <c:pt idx="12">
                  <c:v>324.23052199999989</c:v>
                </c:pt>
                <c:pt idx="13">
                  <c:v>35.097231999999998</c:v>
                </c:pt>
                <c:pt idx="14">
                  <c:v>389.00166999999999</c:v>
                </c:pt>
                <c:pt idx="15">
                  <c:v>654.81144239000014</c:v>
                </c:pt>
                <c:pt idx="16">
                  <c:v>4631.153048600002</c:v>
                </c:pt>
                <c:pt idx="17">
                  <c:v>197.42193</c:v>
                </c:pt>
                <c:pt idx="18">
                  <c:v>655.47167200000001</c:v>
                </c:pt>
                <c:pt idx="19">
                  <c:v>712.0417080000002</c:v>
                </c:pt>
                <c:pt idx="20">
                  <c:v>27817.585878200003</c:v>
                </c:pt>
                <c:pt idx="21">
                  <c:v>1586.0090814</c:v>
                </c:pt>
                <c:pt idx="22">
                  <c:v>190.74860580000004</c:v>
                </c:pt>
                <c:pt idx="23">
                  <c:v>174.1457632</c:v>
                </c:pt>
                <c:pt idx="24">
                  <c:v>125.353556</c:v>
                </c:pt>
                <c:pt idx="25">
                  <c:v>82.773911600000005</c:v>
                </c:pt>
                <c:pt idx="26">
                  <c:v>5075.3718272000006</c:v>
                </c:pt>
                <c:pt idx="27">
                  <c:v>112.20091240000001</c:v>
                </c:pt>
                <c:pt idx="28">
                  <c:v>421.30567379999997</c:v>
                </c:pt>
                <c:pt idx="29">
                  <c:v>117.51399839999999</c:v>
                </c:pt>
                <c:pt idx="30">
                  <c:v>46.100390599999997</c:v>
                </c:pt>
                <c:pt idx="31">
                  <c:v>29.576913600000001</c:v>
                </c:pt>
              </c:numCache>
            </c:numRef>
          </c:yVal>
          <c:smooth val="0"/>
          <c:extLst>
            <c:ext xmlns:c16="http://schemas.microsoft.com/office/drawing/2014/chart" uri="{C3380CC4-5D6E-409C-BE32-E72D297353CC}">
              <c16:uniqueId val="{00000001-A181-4D6B-8354-A1BD77040509}"/>
            </c:ext>
          </c:extLst>
        </c:ser>
        <c:ser>
          <c:idx val="0"/>
          <c:order val="2"/>
          <c:tx>
            <c:strRef>
              <c:f>'Shallow-Water Complex'!$Z$3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'Shallow-Water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Complex'!$Z$4:$Z$35</c:f>
              <c:numCache>
                <c:formatCode>#,##0</c:formatCode>
                <c:ptCount val="32"/>
                <c:pt idx="0">
                  <c:v>26008</c:v>
                </c:pt>
                <c:pt idx="1">
                  <c:v>4274</c:v>
                </c:pt>
                <c:pt idx="2">
                  <c:v>1736</c:v>
                </c:pt>
                <c:pt idx="3">
                  <c:v>856</c:v>
                </c:pt>
                <c:pt idx="4">
                  <c:v>3526</c:v>
                </c:pt>
                <c:pt idx="5">
                  <c:v>3222</c:v>
                </c:pt>
                <c:pt idx="6">
                  <c:v>10772</c:v>
                </c:pt>
                <c:pt idx="7">
                  <c:v>2739</c:v>
                </c:pt>
                <c:pt idx="8">
                  <c:v>3743</c:v>
                </c:pt>
                <c:pt idx="9">
                  <c:v>4946</c:v>
                </c:pt>
                <c:pt idx="10">
                  <c:v>7431</c:v>
                </c:pt>
                <c:pt idx="11">
                  <c:v>3440</c:v>
                </c:pt>
                <c:pt idx="12">
                  <c:v>1303</c:v>
                </c:pt>
                <c:pt idx="13">
                  <c:v>3797</c:v>
                </c:pt>
                <c:pt idx="14">
                  <c:v>2517</c:v>
                </c:pt>
                <c:pt idx="15">
                  <c:v>3887</c:v>
                </c:pt>
                <c:pt idx="16">
                  <c:v>2170</c:v>
                </c:pt>
                <c:pt idx="17">
                  <c:v>2026</c:v>
                </c:pt>
                <c:pt idx="18">
                  <c:v>8604</c:v>
                </c:pt>
                <c:pt idx="19">
                  <c:v>3065</c:v>
                </c:pt>
                <c:pt idx="20">
                  <c:v>9401</c:v>
                </c:pt>
                <c:pt idx="21">
                  <c:v>9039</c:v>
                </c:pt>
                <c:pt idx="22">
                  <c:v>4015</c:v>
                </c:pt>
                <c:pt idx="23">
                  <c:v>3110</c:v>
                </c:pt>
                <c:pt idx="24">
                  <c:v>3649</c:v>
                </c:pt>
                <c:pt idx="25">
                  <c:v>5159</c:v>
                </c:pt>
                <c:pt idx="26">
                  <c:v>3074</c:v>
                </c:pt>
                <c:pt idx="27">
                  <c:v>1480</c:v>
                </c:pt>
                <c:pt idx="28">
                  <c:v>2487</c:v>
                </c:pt>
                <c:pt idx="29">
                  <c:v>1336</c:v>
                </c:pt>
                <c:pt idx="30">
                  <c:v>632</c:v>
                </c:pt>
                <c:pt idx="31">
                  <c:v>864</c:v>
                </c:pt>
              </c:numCache>
            </c:numRef>
          </c:yVal>
          <c:smooth val="0"/>
          <c:extLst>
            <c:ext xmlns:c16="http://schemas.microsoft.com/office/drawing/2014/chart" uri="{C3380CC4-5D6E-409C-BE32-E72D297353CC}">
              <c16:uniqueId val="{00000002-A181-4D6B-8354-A1BD77040509}"/>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max val="6000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Coney</a:t>
            </a:r>
          </a:p>
        </c:rich>
      </c:tx>
      <c:overlay val="0"/>
    </c:title>
    <c:autoTitleDeleted val="0"/>
    <c:plotArea>
      <c:layout/>
      <c:scatterChart>
        <c:scatterStyle val="lineMarker"/>
        <c:varyColors val="0"/>
        <c:ser>
          <c:idx val="3"/>
          <c:order val="0"/>
          <c:tx>
            <c:strRef>
              <c:f>'Shallow-Water Complex'!$AJ$3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Complex'!$AJ$4:$AJ$35</c:f>
              <c:numCache>
                <c:formatCode>#,##0</c:formatCode>
                <c:ptCount val="32"/>
                <c:pt idx="0">
                  <c:v>113.15991339999998</c:v>
                </c:pt>
                <c:pt idx="1">
                  <c:v>280.32811760000004</c:v>
                </c:pt>
                <c:pt idx="2">
                  <c:v>308.2008754000002</c:v>
                </c:pt>
                <c:pt idx="3">
                  <c:v>1657.7203102000003</c:v>
                </c:pt>
                <c:pt idx="4">
                  <c:v>918.47916698000006</c:v>
                </c:pt>
                <c:pt idx="5">
                  <c:v>411.2681300000001</c:v>
                </c:pt>
                <c:pt idx="6">
                  <c:v>605.22883800000011</c:v>
                </c:pt>
                <c:pt idx="7">
                  <c:v>4204.3420400999994</c:v>
                </c:pt>
                <c:pt idx="8">
                  <c:v>521.03375778600014</c:v>
                </c:pt>
                <c:pt idx="9">
                  <c:v>101.27932399999999</c:v>
                </c:pt>
                <c:pt idx="10">
                  <c:v>1923.5487661199995</c:v>
                </c:pt>
                <c:pt idx="11">
                  <c:v>249.53867400000001</c:v>
                </c:pt>
                <c:pt idx="12">
                  <c:v>560.36542960999998</c:v>
                </c:pt>
                <c:pt idx="13">
                  <c:v>465.8844267500001</c:v>
                </c:pt>
                <c:pt idx="14">
                  <c:v>2496.1322531200008</c:v>
                </c:pt>
                <c:pt idx="15">
                  <c:v>87.837311705999994</c:v>
                </c:pt>
                <c:pt idx="16">
                  <c:v>16.931328000000001</c:v>
                </c:pt>
                <c:pt idx="17">
                  <c:v>1341.7927018159999</c:v>
                </c:pt>
                <c:pt idx="18">
                  <c:v>2601.299358440001</c:v>
                </c:pt>
                <c:pt idx="19">
                  <c:v>3739.663034663</c:v>
                </c:pt>
                <c:pt idx="20">
                  <c:v>2800.4369201859995</c:v>
                </c:pt>
                <c:pt idx="21">
                  <c:v>1800.9774630559996</c:v>
                </c:pt>
                <c:pt idx="22">
                  <c:v>2280.9387291500002</c:v>
                </c:pt>
                <c:pt idx="23">
                  <c:v>3016.0170696199984</c:v>
                </c:pt>
                <c:pt idx="24">
                  <c:v>439.77169192599996</c:v>
                </c:pt>
                <c:pt idx="25">
                  <c:v>18.615642399999999</c:v>
                </c:pt>
                <c:pt idx="26">
                  <c:v>19.788489599999998</c:v>
                </c:pt>
                <c:pt idx="27">
                  <c:v>267.17744531000005</c:v>
                </c:pt>
                <c:pt idx="28">
                  <c:v>164.702478181</c:v>
                </c:pt>
                <c:pt idx="29">
                  <c:v>263.25789979999996</c:v>
                </c:pt>
                <c:pt idx="30">
                  <c:v>316.82189612900004</c:v>
                </c:pt>
                <c:pt idx="31">
                  <c:v>231.70110351999995</c:v>
                </c:pt>
              </c:numCache>
            </c:numRef>
          </c:yVal>
          <c:smooth val="0"/>
          <c:extLst>
            <c:ext xmlns:c16="http://schemas.microsoft.com/office/drawing/2014/chart" uri="{C3380CC4-5D6E-409C-BE32-E72D297353CC}">
              <c16:uniqueId val="{00000000-694D-4C48-A0D4-8D6768BD0A9F}"/>
            </c:ext>
          </c:extLst>
        </c:ser>
        <c:ser>
          <c:idx val="5"/>
          <c:order val="1"/>
          <c:tx>
            <c:strRef>
              <c:f>'Shallow-Water Complex'!$AS$3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Complex'!$AS$4:$AS$35</c:f>
              <c:numCache>
                <c:formatCode>#,##0</c:formatCode>
                <c:ptCount val="32"/>
                <c:pt idx="0">
                  <c:v>113.15991339999998</c:v>
                </c:pt>
                <c:pt idx="1">
                  <c:v>280.32811760000004</c:v>
                </c:pt>
                <c:pt idx="2">
                  <c:v>308.2008754000002</c:v>
                </c:pt>
                <c:pt idx="3">
                  <c:v>1657.7203102000003</c:v>
                </c:pt>
                <c:pt idx="4">
                  <c:v>2756.6716760999993</c:v>
                </c:pt>
                <c:pt idx="5">
                  <c:v>411.2681300000001</c:v>
                </c:pt>
                <c:pt idx="6">
                  <c:v>605.22883800000011</c:v>
                </c:pt>
                <c:pt idx="7">
                  <c:v>8342.9302663100007</c:v>
                </c:pt>
                <c:pt idx="8">
                  <c:v>720.598487707</c:v>
                </c:pt>
                <c:pt idx="9">
                  <c:v>101.27932399999999</c:v>
                </c:pt>
                <c:pt idx="10">
                  <c:v>4033.8652447999993</c:v>
                </c:pt>
                <c:pt idx="11">
                  <c:v>249.53867400000001</c:v>
                </c:pt>
                <c:pt idx="12">
                  <c:v>660.45265437</c:v>
                </c:pt>
                <c:pt idx="13">
                  <c:v>605.11873173219999</c:v>
                </c:pt>
                <c:pt idx="14">
                  <c:v>2908.8264222100011</c:v>
                </c:pt>
                <c:pt idx="15">
                  <c:v>56.752097592399998</c:v>
                </c:pt>
                <c:pt idx="16">
                  <c:v>16.931328000000001</c:v>
                </c:pt>
                <c:pt idx="17">
                  <c:v>2967.9227074790001</c:v>
                </c:pt>
                <c:pt idx="18">
                  <c:v>4159.9052978699992</c:v>
                </c:pt>
                <c:pt idx="19">
                  <c:v>3922.4777806940001</c:v>
                </c:pt>
                <c:pt idx="20">
                  <c:v>4163.3292135870006</c:v>
                </c:pt>
                <c:pt idx="21">
                  <c:v>2602.1527339720005</c:v>
                </c:pt>
                <c:pt idx="22">
                  <c:v>2824.2233180000003</c:v>
                </c:pt>
                <c:pt idx="23">
                  <c:v>5440.1429379300007</c:v>
                </c:pt>
                <c:pt idx="24">
                  <c:v>894.31759863599996</c:v>
                </c:pt>
                <c:pt idx="25">
                  <c:v>18.615642399999999</c:v>
                </c:pt>
                <c:pt idx="26">
                  <c:v>19.788489599999998</c:v>
                </c:pt>
                <c:pt idx="27">
                  <c:v>518.04311363999989</c:v>
                </c:pt>
                <c:pt idx="28">
                  <c:v>198.40338513900002</c:v>
                </c:pt>
                <c:pt idx="29">
                  <c:v>263.25789979999996</c:v>
                </c:pt>
                <c:pt idx="30">
                  <c:v>421.65240534100008</c:v>
                </c:pt>
                <c:pt idx="31">
                  <c:v>1760.2019935999992</c:v>
                </c:pt>
              </c:numCache>
            </c:numRef>
          </c:yVal>
          <c:smooth val="0"/>
          <c:extLst>
            <c:ext xmlns:c16="http://schemas.microsoft.com/office/drawing/2014/chart" uri="{C3380CC4-5D6E-409C-BE32-E72D297353CC}">
              <c16:uniqueId val="{00000001-694D-4C48-A0D4-8D6768BD0A9F}"/>
            </c:ext>
          </c:extLst>
        </c:ser>
        <c:ser>
          <c:idx val="0"/>
          <c:order val="2"/>
          <c:tx>
            <c:strRef>
              <c:f>'Shallow-Water Complex'!$AA$3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'Shallow-Water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Complex'!$AA$4:$AA$35</c:f>
              <c:numCache>
                <c:formatCode>#,##0</c:formatCode>
                <c:ptCount val="32"/>
                <c:pt idx="0">
                  <c:v>0</c:v>
                </c:pt>
                <c:pt idx="1">
                  <c:v>7</c:v>
                </c:pt>
                <c:pt idx="2">
                  <c:v>0</c:v>
                </c:pt>
                <c:pt idx="3">
                  <c:v>0</c:v>
                </c:pt>
                <c:pt idx="4">
                  <c:v>0</c:v>
                </c:pt>
                <c:pt idx="5">
                  <c:v>0</c:v>
                </c:pt>
                <c:pt idx="6">
                  <c:v>281</c:v>
                </c:pt>
                <c:pt idx="7">
                  <c:v>2</c:v>
                </c:pt>
                <c:pt idx="8">
                  <c:v>5</c:v>
                </c:pt>
                <c:pt idx="9">
                  <c:v>0</c:v>
                </c:pt>
                <c:pt idx="10">
                  <c:v>26644</c:v>
                </c:pt>
                <c:pt idx="11">
                  <c:v>59</c:v>
                </c:pt>
                <c:pt idx="12">
                  <c:v>0</c:v>
                </c:pt>
                <c:pt idx="13">
                  <c:v>142</c:v>
                </c:pt>
                <c:pt idx="14">
                  <c:v>0</c:v>
                </c:pt>
                <c:pt idx="15">
                  <c:v>3</c:v>
                </c:pt>
                <c:pt idx="16">
                  <c:v>6</c:v>
                </c:pt>
                <c:pt idx="17">
                  <c:v>2</c:v>
                </c:pt>
                <c:pt idx="18">
                  <c:v>37</c:v>
                </c:pt>
                <c:pt idx="19">
                  <c:v>9</c:v>
                </c:pt>
                <c:pt idx="20">
                  <c:v>7</c:v>
                </c:pt>
                <c:pt idx="21">
                  <c:v>11</c:v>
                </c:pt>
                <c:pt idx="22">
                  <c:v>2</c:v>
                </c:pt>
                <c:pt idx="23">
                  <c:v>10</c:v>
                </c:pt>
                <c:pt idx="24">
                  <c:v>7</c:v>
                </c:pt>
                <c:pt idx="25">
                  <c:v>146</c:v>
                </c:pt>
                <c:pt idx="26">
                  <c:v>4</c:v>
                </c:pt>
                <c:pt idx="27">
                  <c:v>113</c:v>
                </c:pt>
                <c:pt idx="28">
                  <c:v>118</c:v>
                </c:pt>
                <c:pt idx="29">
                  <c:v>247</c:v>
                </c:pt>
                <c:pt idx="30">
                  <c:v>13</c:v>
                </c:pt>
                <c:pt idx="31">
                  <c:v>3</c:v>
                </c:pt>
              </c:numCache>
            </c:numRef>
          </c:yVal>
          <c:smooth val="0"/>
          <c:extLst>
            <c:ext xmlns:c16="http://schemas.microsoft.com/office/drawing/2014/chart" uri="{C3380CC4-5D6E-409C-BE32-E72D297353CC}">
              <c16:uniqueId val="{00000002-694D-4C48-A0D4-8D6768BD0A9F}"/>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Graysby</a:t>
            </a:r>
          </a:p>
        </c:rich>
      </c:tx>
      <c:overlay val="0"/>
    </c:title>
    <c:autoTitleDeleted val="0"/>
    <c:plotArea>
      <c:layout/>
      <c:scatterChart>
        <c:scatterStyle val="lineMarker"/>
        <c:varyColors val="0"/>
        <c:ser>
          <c:idx val="3"/>
          <c:order val="0"/>
          <c:tx>
            <c:strRef>
              <c:f>'Shallow-Water Complex'!$AK$3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'Shallow-Water Complex'!$AE$4:$AE$35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Complex'!$AK$4:$AK$35</c:f>
              <c:numCache>
                <c:formatCode>#,##0</c:formatCode>
                <c:ptCount val="32"/>
                <c:pt idx="0">
                  <c:v>676.11113720000003</c:v>
                </c:pt>
                <c:pt idx="1">
                  <c:v>357.97633420000005</c:v>
                </c:pt>
                <c:pt idx="2">
                  <c:v>635.86713431999999</c:v>
                </c:pt>
                <c:pt idx="3">
                  <c:v>524.18774199999996</c:v>
                </c:pt>
                <c:pt idx="4">
                  <c:v>912.285526</c:v>
                </c:pt>
                <c:pt idx="5">
                  <c:v>321.36454200000003</c:v>
                </c:pt>
                <c:pt idx="6">
                  <c:v>3696.4562036799994</c:v>
                </c:pt>
                <c:pt idx="7">
                  <c:v>5849.3214152999999</c:v>
                </c:pt>
                <c:pt idx="8">
                  <c:v>4520.5709099710002</c:v>
                </c:pt>
                <c:pt idx="9">
                  <c:v>2348.6044720000004</c:v>
                </c:pt>
                <c:pt idx="10">
                  <c:v>5418.052939799999</c:v>
                </c:pt>
                <c:pt idx="11">
                  <c:v>7556.5565015000002</c:v>
                </c:pt>
                <c:pt idx="12">
                  <c:v>5570.3128251499993</c:v>
                </c:pt>
                <c:pt idx="13">
                  <c:v>7678.6517700900004</c:v>
                </c:pt>
                <c:pt idx="14">
                  <c:v>3819.8883740000015</c:v>
                </c:pt>
                <c:pt idx="15">
                  <c:v>8205.2139030140006</c:v>
                </c:pt>
                <c:pt idx="16">
                  <c:v>12569.385995853001</c:v>
                </c:pt>
                <c:pt idx="17">
                  <c:v>12276.225820120002</c:v>
                </c:pt>
                <c:pt idx="18">
                  <c:v>18786.674073178994</c:v>
                </c:pt>
                <c:pt idx="19">
                  <c:v>14376.572522504004</c:v>
                </c:pt>
                <c:pt idx="20">
                  <c:v>12504.256291908005</c:v>
                </c:pt>
                <c:pt idx="21">
                  <c:v>15655.003697778002</c:v>
                </c:pt>
                <c:pt idx="22">
                  <c:v>10109.472753204998</c:v>
                </c:pt>
                <c:pt idx="23">
                  <c:v>6089.3382819839971</c:v>
                </c:pt>
                <c:pt idx="24">
                  <c:v>2049.84114993</c:v>
                </c:pt>
                <c:pt idx="25">
                  <c:v>6260.7794412000003</c:v>
                </c:pt>
                <c:pt idx="26">
                  <c:v>4431.8307448279984</c:v>
                </c:pt>
                <c:pt idx="27">
                  <c:v>20319.032024968998</c:v>
                </c:pt>
                <c:pt idx="28">
                  <c:v>6780.6782030370023</c:v>
                </c:pt>
                <c:pt idx="29">
                  <c:v>8754.1264160829996</c:v>
                </c:pt>
                <c:pt idx="30">
                  <c:v>15225.17143800001</c:v>
                </c:pt>
                <c:pt idx="31">
                  <c:v>3240.005808151001</c:v>
                </c:pt>
              </c:numCache>
            </c:numRef>
          </c:yVal>
          <c:smooth val="0"/>
          <c:extLst>
            <c:ext xmlns:c16="http://schemas.microsoft.com/office/drawing/2014/chart" uri="{C3380CC4-5D6E-409C-BE32-E72D297353CC}">
              <c16:uniqueId val="{00000000-48C2-4AD5-BFB5-2B97F620E130}"/>
            </c:ext>
          </c:extLst>
        </c:ser>
        <c:ser>
          <c:idx val="5"/>
          <c:order val="1"/>
          <c:tx>
            <c:strRef>
              <c:f>'Shallow-Water Complex'!$AT$3</c:f>
              <c:strCache>
                <c:ptCount val="1"/>
                <c:pt idx="0">
                  <c:v>New Rec</c:v>
                </c:pt>
              </c:strCache>
            </c:strRef>
          </c:tx>
          <c:xVal>
            <c:numRef>
              <c:f>'Shallow-Water Complex'!$AN$4:$AN$35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Complex'!$AT$4:$AT$35</c:f>
              <c:numCache>
                <c:formatCode>#,##0</c:formatCode>
                <c:ptCount val="32"/>
                <c:pt idx="0">
                  <c:v>676.11113720000003</c:v>
                </c:pt>
                <c:pt idx="1">
                  <c:v>357.97633420000005</c:v>
                </c:pt>
                <c:pt idx="2">
                  <c:v>1992.4012594999997</c:v>
                </c:pt>
                <c:pt idx="3">
                  <c:v>524.18774199999996</c:v>
                </c:pt>
                <c:pt idx="4">
                  <c:v>912.285526</c:v>
                </c:pt>
                <c:pt idx="5">
                  <c:v>321.36454200000003</c:v>
                </c:pt>
                <c:pt idx="6">
                  <c:v>4283.6899393289996</c:v>
                </c:pt>
                <c:pt idx="7">
                  <c:v>8435.2491271999988</c:v>
                </c:pt>
                <c:pt idx="8">
                  <c:v>6777.3715799769989</c:v>
                </c:pt>
                <c:pt idx="9">
                  <c:v>2348.6044720000004</c:v>
                </c:pt>
                <c:pt idx="10">
                  <c:v>6051.7283590999978</c:v>
                </c:pt>
                <c:pt idx="11">
                  <c:v>6128.2143310499996</c:v>
                </c:pt>
                <c:pt idx="12">
                  <c:v>7145.7534503999987</c:v>
                </c:pt>
                <c:pt idx="13">
                  <c:v>11130.5494717314</c:v>
                </c:pt>
                <c:pt idx="14">
                  <c:v>3819.8883740000015</c:v>
                </c:pt>
                <c:pt idx="15">
                  <c:v>8362.9715712919988</c:v>
                </c:pt>
                <c:pt idx="16">
                  <c:v>32080.777259904997</c:v>
                </c:pt>
                <c:pt idx="17">
                  <c:v>19203.278022386985</c:v>
                </c:pt>
                <c:pt idx="18">
                  <c:v>24056.601428939972</c:v>
                </c:pt>
                <c:pt idx="19">
                  <c:v>17717.185890453995</c:v>
                </c:pt>
                <c:pt idx="20">
                  <c:v>15020.540607195</c:v>
                </c:pt>
                <c:pt idx="21">
                  <c:v>15918.915525602002</c:v>
                </c:pt>
                <c:pt idx="22">
                  <c:v>14307.655576732297</c:v>
                </c:pt>
                <c:pt idx="23">
                  <c:v>8668.3835724919973</c:v>
                </c:pt>
                <c:pt idx="24">
                  <c:v>2033.4917469160005</c:v>
                </c:pt>
                <c:pt idx="25">
                  <c:v>8863.524244299997</c:v>
                </c:pt>
                <c:pt idx="26">
                  <c:v>6317.3096819129969</c:v>
                </c:pt>
                <c:pt idx="27">
                  <c:v>53579.903620960009</c:v>
                </c:pt>
                <c:pt idx="28">
                  <c:v>17202.903066704992</c:v>
                </c:pt>
                <c:pt idx="29">
                  <c:v>29647.177527165008</c:v>
                </c:pt>
                <c:pt idx="30">
                  <c:v>42496.148211869979</c:v>
                </c:pt>
                <c:pt idx="31">
                  <c:v>5438.5437583899984</c:v>
                </c:pt>
              </c:numCache>
            </c:numRef>
          </c:yVal>
          <c:smooth val="0"/>
          <c:extLst>
            <c:ext xmlns:c16="http://schemas.microsoft.com/office/drawing/2014/chart" uri="{C3380CC4-5D6E-409C-BE32-E72D297353CC}">
              <c16:uniqueId val="{00000001-48C2-4AD5-BFB5-2B97F620E130}"/>
            </c:ext>
          </c:extLst>
        </c:ser>
        <c:ser>
          <c:idx val="0"/>
          <c:order val="2"/>
          <c:tx>
            <c:strRef>
              <c:f>'Shallow-Water Complex'!$AB$3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'Shallow-Water Complex'!$V$4:$V$35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Complex'!$AB$4:$AB$35</c:f>
              <c:numCache>
                <c:formatCode>#,##0</c:formatCode>
                <c:ptCount val="32"/>
                <c:pt idx="0">
                  <c:v>0</c:v>
                </c:pt>
                <c:pt idx="1">
                  <c:v>4</c:v>
                </c:pt>
                <c:pt idx="2">
                  <c:v>0</c:v>
                </c:pt>
                <c:pt idx="3">
                  <c:v>0</c:v>
                </c:pt>
                <c:pt idx="4">
                  <c:v>0</c:v>
                </c:pt>
                <c:pt idx="5">
                  <c:v>7173</c:v>
                </c:pt>
                <c:pt idx="6">
                  <c:v>9311</c:v>
                </c:pt>
                <c:pt idx="7">
                  <c:v>13896</c:v>
                </c:pt>
                <c:pt idx="8">
                  <c:v>5774</c:v>
                </c:pt>
                <c:pt idx="9">
                  <c:v>2253</c:v>
                </c:pt>
                <c:pt idx="10">
                  <c:v>5826</c:v>
                </c:pt>
                <c:pt idx="11">
                  <c:v>2925</c:v>
                </c:pt>
                <c:pt idx="12">
                  <c:v>2728</c:v>
                </c:pt>
                <c:pt idx="13">
                  <c:v>404</c:v>
                </c:pt>
                <c:pt idx="14">
                  <c:v>886</c:v>
                </c:pt>
                <c:pt idx="15">
                  <c:v>2981</c:v>
                </c:pt>
                <c:pt idx="16">
                  <c:v>2104</c:v>
                </c:pt>
                <c:pt idx="17">
                  <c:v>18115</c:v>
                </c:pt>
                <c:pt idx="18">
                  <c:v>2029</c:v>
                </c:pt>
                <c:pt idx="19">
                  <c:v>1332</c:v>
                </c:pt>
                <c:pt idx="20">
                  <c:v>525</c:v>
                </c:pt>
                <c:pt idx="21">
                  <c:v>292</c:v>
                </c:pt>
                <c:pt idx="22">
                  <c:v>448</c:v>
                </c:pt>
                <c:pt idx="23">
                  <c:v>1</c:v>
                </c:pt>
                <c:pt idx="24">
                  <c:v>418</c:v>
                </c:pt>
                <c:pt idx="25">
                  <c:v>35</c:v>
                </c:pt>
                <c:pt idx="26">
                  <c:v>57</c:v>
                </c:pt>
                <c:pt idx="27">
                  <c:v>2578</c:v>
                </c:pt>
                <c:pt idx="28">
                  <c:v>401</c:v>
                </c:pt>
                <c:pt idx="29">
                  <c:v>656</c:v>
                </c:pt>
                <c:pt idx="30">
                  <c:v>848</c:v>
                </c:pt>
                <c:pt idx="31">
                  <c:v>268</c:v>
                </c:pt>
              </c:numCache>
            </c:numRef>
          </c:yVal>
          <c:smooth val="0"/>
          <c:extLst>
            <c:ext xmlns:c16="http://schemas.microsoft.com/office/drawing/2014/chart" uri="{C3380CC4-5D6E-409C-BE32-E72D297353CC}">
              <c16:uniqueId val="{00000002-48C2-4AD5-BFB5-2B97F620E130}"/>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Old Porgy Complex Landings</a:t>
            </a:r>
          </a:p>
        </c:rich>
      </c:tx>
      <c:overlay val="0"/>
    </c:title>
    <c:autoTitleDeleted val="0"/>
    <c:plotArea>
      <c:layout/>
      <c:scatterChart>
        <c:scatterStyle val="lineMarker"/>
        <c:varyColors val="0"/>
        <c:ser>
          <c:idx val="0"/>
          <c:order val="0"/>
          <c:tx>
            <c:strRef>
              <c:f>'Porgy Complex'!$B$2</c:f>
              <c:strCache>
                <c:ptCount val="1"/>
                <c:pt idx="0">
                  <c:v>Jolthead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Complex'!$B$3:$B$34</c:f>
              <c:numCache>
                <c:formatCode>#,##0</c:formatCode>
                <c:ptCount val="32"/>
                <c:pt idx="0">
                  <c:v>231439.86197724997</c:v>
                </c:pt>
                <c:pt idx="1">
                  <c:v>31329.393264300001</c:v>
                </c:pt>
                <c:pt idx="2">
                  <c:v>18915.73265469</c:v>
                </c:pt>
                <c:pt idx="3">
                  <c:v>26743.5245388</c:v>
                </c:pt>
                <c:pt idx="4">
                  <c:v>20821.087187730005</c:v>
                </c:pt>
                <c:pt idx="5">
                  <c:v>18824.933083790002</c:v>
                </c:pt>
                <c:pt idx="6">
                  <c:v>23486.936174290007</c:v>
                </c:pt>
                <c:pt idx="7">
                  <c:v>49124.542989500005</c:v>
                </c:pt>
                <c:pt idx="8">
                  <c:v>41143.653932710011</c:v>
                </c:pt>
                <c:pt idx="9">
                  <c:v>13309.064067099996</c:v>
                </c:pt>
                <c:pt idx="10">
                  <c:v>28981.02903198998</c:v>
                </c:pt>
                <c:pt idx="11">
                  <c:v>17911.757495229998</c:v>
                </c:pt>
                <c:pt idx="12">
                  <c:v>17507.43890275</c:v>
                </c:pt>
                <c:pt idx="13">
                  <c:v>20038.957893489991</c:v>
                </c:pt>
                <c:pt idx="14">
                  <c:v>20681.939724891989</c:v>
                </c:pt>
                <c:pt idx="15">
                  <c:v>23394.558428009983</c:v>
                </c:pt>
                <c:pt idx="16">
                  <c:v>28785.619485994994</c:v>
                </c:pt>
                <c:pt idx="17">
                  <c:v>37174.504882617999</c:v>
                </c:pt>
                <c:pt idx="18">
                  <c:v>50129.879566651987</c:v>
                </c:pt>
                <c:pt idx="19">
                  <c:v>37885.365712369981</c:v>
                </c:pt>
                <c:pt idx="20">
                  <c:v>27106.314571211991</c:v>
                </c:pt>
                <c:pt idx="21">
                  <c:v>33363.863573478986</c:v>
                </c:pt>
                <c:pt idx="22">
                  <c:v>58656.844875572002</c:v>
                </c:pt>
                <c:pt idx="23">
                  <c:v>42005.015408670006</c:v>
                </c:pt>
                <c:pt idx="24">
                  <c:v>41495.361143800001</c:v>
                </c:pt>
                <c:pt idx="25">
                  <c:v>27894.094233329997</c:v>
                </c:pt>
                <c:pt idx="26">
                  <c:v>54454.616345836963</c:v>
                </c:pt>
                <c:pt idx="27">
                  <c:v>64368.402179152996</c:v>
                </c:pt>
                <c:pt idx="28">
                  <c:v>66166.782167960017</c:v>
                </c:pt>
                <c:pt idx="29">
                  <c:v>77368.535078389978</c:v>
                </c:pt>
                <c:pt idx="30">
                  <c:v>109923.04991616499</c:v>
                </c:pt>
                <c:pt idx="31">
                  <c:v>37524.170845779998</c:v>
                </c:pt>
              </c:numCache>
            </c:numRef>
          </c:yVal>
          <c:smooth val="0"/>
          <c:extLst>
            <c:ext xmlns:c16="http://schemas.microsoft.com/office/drawing/2014/chart" uri="{C3380CC4-5D6E-409C-BE32-E72D297353CC}">
              <c16:uniqueId val="{00000000-9217-4D61-90E9-013B7AD0BD29}"/>
            </c:ext>
          </c:extLst>
        </c:ser>
        <c:ser>
          <c:idx val="1"/>
          <c:order val="1"/>
          <c:tx>
            <c:strRef>
              <c:f>'Porgy Complex'!$C$2</c:f>
              <c:strCache>
                <c:ptCount val="1"/>
                <c:pt idx="0">
                  <c:v>Knobbed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Complex'!$C$3:$C$34</c:f>
              <c:numCache>
                <c:formatCode>#,##0</c:formatCode>
                <c:ptCount val="32"/>
                <c:pt idx="0">
                  <c:v>69400.25746199998</c:v>
                </c:pt>
                <c:pt idx="1">
                  <c:v>105165.85112741002</c:v>
                </c:pt>
                <c:pt idx="2">
                  <c:v>189087.04670538998</c:v>
                </c:pt>
                <c:pt idx="3">
                  <c:v>69839.406298950023</c:v>
                </c:pt>
                <c:pt idx="4">
                  <c:v>98379.923584079981</c:v>
                </c:pt>
                <c:pt idx="5">
                  <c:v>83020.195577139995</c:v>
                </c:pt>
                <c:pt idx="6">
                  <c:v>89800.221050870023</c:v>
                </c:pt>
                <c:pt idx="7">
                  <c:v>103748.52404272</c:v>
                </c:pt>
                <c:pt idx="8">
                  <c:v>98223.064173540013</c:v>
                </c:pt>
                <c:pt idx="9">
                  <c:v>117682.55730014005</c:v>
                </c:pt>
                <c:pt idx="10">
                  <c:v>73675.513321379985</c:v>
                </c:pt>
                <c:pt idx="11">
                  <c:v>65157.289558700009</c:v>
                </c:pt>
                <c:pt idx="12">
                  <c:v>62601.752225099997</c:v>
                </c:pt>
                <c:pt idx="13">
                  <c:v>73998.442172109993</c:v>
                </c:pt>
                <c:pt idx="14">
                  <c:v>60145.263440880008</c:v>
                </c:pt>
                <c:pt idx="15">
                  <c:v>73958.015978149997</c:v>
                </c:pt>
                <c:pt idx="16">
                  <c:v>66608.820147927996</c:v>
                </c:pt>
                <c:pt idx="17">
                  <c:v>45830.362954591998</c:v>
                </c:pt>
                <c:pt idx="18">
                  <c:v>52026.528334080598</c:v>
                </c:pt>
                <c:pt idx="19">
                  <c:v>45225.087911116003</c:v>
                </c:pt>
                <c:pt idx="20">
                  <c:v>36809.557740869997</c:v>
                </c:pt>
                <c:pt idx="21">
                  <c:v>39839.853896347006</c:v>
                </c:pt>
                <c:pt idx="22">
                  <c:v>40180.679197079997</c:v>
                </c:pt>
                <c:pt idx="23">
                  <c:v>35213.758295767999</c:v>
                </c:pt>
                <c:pt idx="24">
                  <c:v>35727.500220321999</c:v>
                </c:pt>
                <c:pt idx="25">
                  <c:v>34526.258052723002</c:v>
                </c:pt>
                <c:pt idx="26">
                  <c:v>63778.760260926007</c:v>
                </c:pt>
                <c:pt idx="27">
                  <c:v>47147.402070640994</c:v>
                </c:pt>
                <c:pt idx="28">
                  <c:v>43928.598089480001</c:v>
                </c:pt>
                <c:pt idx="29">
                  <c:v>19345.623015894998</c:v>
                </c:pt>
                <c:pt idx="30">
                  <c:v>15494.724856941</c:v>
                </c:pt>
                <c:pt idx="31">
                  <c:v>18827.061915196002</c:v>
                </c:pt>
              </c:numCache>
            </c:numRef>
          </c:yVal>
          <c:smooth val="0"/>
          <c:extLst>
            <c:ext xmlns:c16="http://schemas.microsoft.com/office/drawing/2014/chart" uri="{C3380CC4-5D6E-409C-BE32-E72D297353CC}">
              <c16:uniqueId val="{00000001-9217-4D61-90E9-013B7AD0BD29}"/>
            </c:ext>
          </c:extLst>
        </c:ser>
        <c:ser>
          <c:idx val="2"/>
          <c:order val="2"/>
          <c:tx>
            <c:strRef>
              <c:f>'Porgy Complex'!$D$2</c:f>
              <c:strCache>
                <c:ptCount val="1"/>
                <c:pt idx="0">
                  <c:v>Saucereye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Complex'!$D$3:$D$34</c:f>
              <c:numCache>
                <c:formatCode>#,##0</c:formatCode>
                <c:ptCount val="32"/>
                <c:pt idx="0">
                  <c:v>762.27792819999991</c:v>
                </c:pt>
                <c:pt idx="1">
                  <c:v>396.35842020000001</c:v>
                </c:pt>
                <c:pt idx="2">
                  <c:v>1141.4338546000001</c:v>
                </c:pt>
                <c:pt idx="3">
                  <c:v>218.87268800000001</c:v>
                </c:pt>
                <c:pt idx="4">
                  <c:v>1763.3580373</c:v>
                </c:pt>
                <c:pt idx="5">
                  <c:v>1438.5015000000001</c:v>
                </c:pt>
                <c:pt idx="6">
                  <c:v>7263.1229787800012</c:v>
                </c:pt>
                <c:pt idx="7">
                  <c:v>5939.7554388199978</c:v>
                </c:pt>
                <c:pt idx="8">
                  <c:v>9677.4757483899994</c:v>
                </c:pt>
                <c:pt idx="9">
                  <c:v>4230.6755257800005</c:v>
                </c:pt>
                <c:pt idx="10">
                  <c:v>3819.3151780000003</c:v>
                </c:pt>
                <c:pt idx="11">
                  <c:v>2738.7745800000002</c:v>
                </c:pt>
                <c:pt idx="12">
                  <c:v>2331.757060638</c:v>
                </c:pt>
                <c:pt idx="13">
                  <c:v>4547.6717062300004</c:v>
                </c:pt>
                <c:pt idx="14">
                  <c:v>2739.7918683000003</c:v>
                </c:pt>
                <c:pt idx="15">
                  <c:v>3844.5147716699998</c:v>
                </c:pt>
                <c:pt idx="16">
                  <c:v>2271.53809224</c:v>
                </c:pt>
                <c:pt idx="17">
                  <c:v>3625.9663979550005</c:v>
                </c:pt>
                <c:pt idx="18">
                  <c:v>2624.0495301649999</c:v>
                </c:pt>
                <c:pt idx="19">
                  <c:v>2940.792620449</c:v>
                </c:pt>
                <c:pt idx="20">
                  <c:v>2802.0653408900002</c:v>
                </c:pt>
                <c:pt idx="21">
                  <c:v>981.44217045000005</c:v>
                </c:pt>
                <c:pt idx="22">
                  <c:v>684.56798279999998</c:v>
                </c:pt>
                <c:pt idx="23">
                  <c:v>400.42604299000004</c:v>
                </c:pt>
                <c:pt idx="24">
                  <c:v>842.62215609999998</c:v>
                </c:pt>
                <c:pt idx="25">
                  <c:v>436.62103000000002</c:v>
                </c:pt>
                <c:pt idx="26">
                  <c:v>4574.5518902700005</c:v>
                </c:pt>
                <c:pt idx="27">
                  <c:v>2314.3346816500002</c:v>
                </c:pt>
                <c:pt idx="28">
                  <c:v>33.975090600000001</c:v>
                </c:pt>
                <c:pt idx="29">
                  <c:v>122.60705220000001</c:v>
                </c:pt>
                <c:pt idx="30">
                  <c:v>210.54861637000005</c:v>
                </c:pt>
                <c:pt idx="31">
                  <c:v>3.1195089999999999</c:v>
                </c:pt>
              </c:numCache>
            </c:numRef>
          </c:yVal>
          <c:smooth val="0"/>
          <c:extLst>
            <c:ext xmlns:c16="http://schemas.microsoft.com/office/drawing/2014/chart" uri="{C3380CC4-5D6E-409C-BE32-E72D297353CC}">
              <c16:uniqueId val="{00000002-9217-4D61-90E9-013B7AD0BD29}"/>
            </c:ext>
          </c:extLst>
        </c:ser>
        <c:ser>
          <c:idx val="3"/>
          <c:order val="3"/>
          <c:tx>
            <c:strRef>
              <c:f>'Porgy Complex'!$E$2</c:f>
              <c:strCache>
                <c:ptCount val="1"/>
                <c:pt idx="0">
                  <c:v>Scup</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Complex'!$E$3:$E$34</c:f>
              <c:numCache>
                <c:formatCode>#,##0</c:formatCode>
                <c:ptCount val="32"/>
                <c:pt idx="0">
                  <c:v>40394.730220800004</c:v>
                </c:pt>
                <c:pt idx="1">
                  <c:v>45140.825197899998</c:v>
                </c:pt>
                <c:pt idx="2">
                  <c:v>5624.6703493699997</c:v>
                </c:pt>
                <c:pt idx="3">
                  <c:v>9181.6563937200008</c:v>
                </c:pt>
                <c:pt idx="4">
                  <c:v>4204.7304695099992</c:v>
                </c:pt>
                <c:pt idx="5">
                  <c:v>15838.927471344003</c:v>
                </c:pt>
                <c:pt idx="6">
                  <c:v>7978.8271866990008</c:v>
                </c:pt>
                <c:pt idx="7">
                  <c:v>15612.726849859999</c:v>
                </c:pt>
                <c:pt idx="8">
                  <c:v>38486.287087289995</c:v>
                </c:pt>
                <c:pt idx="9">
                  <c:v>14256.353982410001</c:v>
                </c:pt>
                <c:pt idx="10">
                  <c:v>8102.287135437</c:v>
                </c:pt>
                <c:pt idx="11">
                  <c:v>10905.720291380996</c:v>
                </c:pt>
                <c:pt idx="12">
                  <c:v>4829.3025266699997</c:v>
                </c:pt>
                <c:pt idx="13">
                  <c:v>385.35789399999993</c:v>
                </c:pt>
                <c:pt idx="14">
                  <c:v>818.71589229999995</c:v>
                </c:pt>
                <c:pt idx="15">
                  <c:v>12651.576087300002</c:v>
                </c:pt>
                <c:pt idx="16">
                  <c:v>3452.2910534300004</c:v>
                </c:pt>
                <c:pt idx="17">
                  <c:v>5419.7778727799996</c:v>
                </c:pt>
                <c:pt idx="18">
                  <c:v>7861.1466556079995</c:v>
                </c:pt>
                <c:pt idx="19">
                  <c:v>13304.070380919997</c:v>
                </c:pt>
                <c:pt idx="20">
                  <c:v>9878.6684308530002</c:v>
                </c:pt>
                <c:pt idx="21">
                  <c:v>7532.4567499299992</c:v>
                </c:pt>
                <c:pt idx="22">
                  <c:v>5886.4109562000003</c:v>
                </c:pt>
                <c:pt idx="23">
                  <c:v>8898.034930400001</c:v>
                </c:pt>
                <c:pt idx="24">
                  <c:v>11347.001194783998</c:v>
                </c:pt>
                <c:pt idx="25">
                  <c:v>8304.2355630959992</c:v>
                </c:pt>
                <c:pt idx="26">
                  <c:v>8578.4890346951997</c:v>
                </c:pt>
                <c:pt idx="27">
                  <c:v>7033.3044890909987</c:v>
                </c:pt>
                <c:pt idx="28">
                  <c:v>9330.3911269109994</c:v>
                </c:pt>
                <c:pt idx="29">
                  <c:v>11892.106731496699</c:v>
                </c:pt>
                <c:pt idx="30">
                  <c:v>7984.1571500000009</c:v>
                </c:pt>
                <c:pt idx="31">
                  <c:v>8972.1623121510002</c:v>
                </c:pt>
              </c:numCache>
            </c:numRef>
          </c:yVal>
          <c:smooth val="0"/>
          <c:extLst>
            <c:ext xmlns:c16="http://schemas.microsoft.com/office/drawing/2014/chart" uri="{C3380CC4-5D6E-409C-BE32-E72D297353CC}">
              <c16:uniqueId val="{00000003-9217-4D61-90E9-013B7AD0BD29}"/>
            </c:ext>
          </c:extLst>
        </c:ser>
        <c:ser>
          <c:idx val="4"/>
          <c:order val="4"/>
          <c:tx>
            <c:strRef>
              <c:f>'Porgy Complex'!$F$2</c:f>
              <c:strCache>
                <c:ptCount val="1"/>
                <c:pt idx="0">
                  <c:v>Whitebone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Complex'!$F$3:$F$34</c:f>
              <c:numCache>
                <c:formatCode>#,##0</c:formatCode>
                <c:ptCount val="32"/>
                <c:pt idx="0">
                  <c:v>23620.6818828</c:v>
                </c:pt>
                <c:pt idx="1">
                  <c:v>42705.382391100007</c:v>
                </c:pt>
                <c:pt idx="2">
                  <c:v>44684.672755699976</c:v>
                </c:pt>
                <c:pt idx="3">
                  <c:v>29617.960511187997</c:v>
                </c:pt>
                <c:pt idx="4">
                  <c:v>23890.893786830009</c:v>
                </c:pt>
                <c:pt idx="5">
                  <c:v>76013.751711908975</c:v>
                </c:pt>
                <c:pt idx="6">
                  <c:v>39965.944948959987</c:v>
                </c:pt>
                <c:pt idx="7">
                  <c:v>33118.707231613997</c:v>
                </c:pt>
                <c:pt idx="8">
                  <c:v>26434.423580752988</c:v>
                </c:pt>
                <c:pt idx="9">
                  <c:v>36305.783180930004</c:v>
                </c:pt>
                <c:pt idx="10">
                  <c:v>23907.559801469997</c:v>
                </c:pt>
                <c:pt idx="11">
                  <c:v>57019.436115249999</c:v>
                </c:pt>
                <c:pt idx="12">
                  <c:v>19627.628055545993</c:v>
                </c:pt>
                <c:pt idx="13">
                  <c:v>13781.996239380003</c:v>
                </c:pt>
                <c:pt idx="14">
                  <c:v>24237.406903832107</c:v>
                </c:pt>
                <c:pt idx="15">
                  <c:v>23260.178239645011</c:v>
                </c:pt>
                <c:pt idx="16">
                  <c:v>32029.640154514404</c:v>
                </c:pt>
                <c:pt idx="17">
                  <c:v>16953.046126838006</c:v>
                </c:pt>
                <c:pt idx="18">
                  <c:v>10932.186149717003</c:v>
                </c:pt>
                <c:pt idx="19">
                  <c:v>17323.585796226002</c:v>
                </c:pt>
                <c:pt idx="20">
                  <c:v>9695.8972358152969</c:v>
                </c:pt>
                <c:pt idx="21">
                  <c:v>21001.566301729999</c:v>
                </c:pt>
                <c:pt idx="22">
                  <c:v>29833.253616628001</c:v>
                </c:pt>
                <c:pt idx="23">
                  <c:v>11621.966838675999</c:v>
                </c:pt>
                <c:pt idx="24">
                  <c:v>25019.956417923306</c:v>
                </c:pt>
                <c:pt idx="25">
                  <c:v>20990.526004309009</c:v>
                </c:pt>
                <c:pt idx="26">
                  <c:v>31453.862508223199</c:v>
                </c:pt>
                <c:pt idx="27">
                  <c:v>27643.218465776008</c:v>
                </c:pt>
                <c:pt idx="28">
                  <c:v>48744.307335146004</c:v>
                </c:pt>
                <c:pt idx="29">
                  <c:v>25547.73494300001</c:v>
                </c:pt>
                <c:pt idx="30">
                  <c:v>30374.994568334012</c:v>
                </c:pt>
                <c:pt idx="31">
                  <c:v>29537.273956136993</c:v>
                </c:pt>
              </c:numCache>
            </c:numRef>
          </c:yVal>
          <c:smooth val="0"/>
          <c:extLst>
            <c:ext xmlns:c16="http://schemas.microsoft.com/office/drawing/2014/chart" uri="{C3380CC4-5D6E-409C-BE32-E72D297353CC}">
              <c16:uniqueId val="{00000004-9217-4D61-90E9-013B7AD0BD29}"/>
            </c:ext>
          </c:extLst>
        </c:ser>
        <c:ser>
          <c:idx val="5"/>
          <c:order val="5"/>
          <c:tx>
            <c:strRef>
              <c:f>'Porgy Complex'!$G$2</c:f>
              <c:strCache>
                <c:ptCount val="1"/>
                <c:pt idx="0">
                  <c:v>Total</c:v>
                </c:pt>
              </c:strCache>
            </c:strRef>
          </c:tx>
          <c:spPr>
            <a:ln>
              <a:solidFill>
                <a:schemeClr val="tx2"/>
              </a:solidFill>
            </a:ln>
          </c:spPr>
          <c:marker>
            <c:symbol val="star"/>
            <c:size val="7"/>
            <c:spPr>
              <a:ln>
                <a:solidFill>
                  <a:srgbClr val="FF0000"/>
                </a:solidFill>
              </a:ln>
            </c:spPr>
          </c:marker>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Complex'!$G$3:$G$34</c:f>
              <c:numCache>
                <c:formatCode>#,##0</c:formatCode>
                <c:ptCount val="32"/>
                <c:pt idx="0">
                  <c:v>365617.80947104999</c:v>
                </c:pt>
                <c:pt idx="1">
                  <c:v>224737.81040091004</c:v>
                </c:pt>
                <c:pt idx="2">
                  <c:v>259453.55631974994</c:v>
                </c:pt>
                <c:pt idx="3">
                  <c:v>135601.42043065804</c:v>
                </c:pt>
                <c:pt idx="4">
                  <c:v>149059.99306544999</c:v>
                </c:pt>
                <c:pt idx="5">
                  <c:v>195136.30934418296</c:v>
                </c:pt>
                <c:pt idx="6">
                  <c:v>168495.052339599</c:v>
                </c:pt>
                <c:pt idx="7">
                  <c:v>207544.25655251398</c:v>
                </c:pt>
                <c:pt idx="8">
                  <c:v>213964.90452268298</c:v>
                </c:pt>
                <c:pt idx="9">
                  <c:v>185784.43405636004</c:v>
                </c:pt>
                <c:pt idx="10">
                  <c:v>138485.70446827696</c:v>
                </c:pt>
                <c:pt idx="11">
                  <c:v>153732.97804056099</c:v>
                </c:pt>
                <c:pt idx="12">
                  <c:v>106897.878770704</c:v>
                </c:pt>
                <c:pt idx="13">
                  <c:v>112752.42590521</c:v>
                </c:pt>
                <c:pt idx="14">
                  <c:v>108623.11783020409</c:v>
                </c:pt>
                <c:pt idx="15">
                  <c:v>137108.843504775</c:v>
                </c:pt>
                <c:pt idx="16">
                  <c:v>133147.9089341074</c:v>
                </c:pt>
                <c:pt idx="17">
                  <c:v>109003.658234783</c:v>
                </c:pt>
                <c:pt idx="18">
                  <c:v>123573.79023622259</c:v>
                </c:pt>
                <c:pt idx="19">
                  <c:v>116678.90242108099</c:v>
                </c:pt>
                <c:pt idx="20">
                  <c:v>86292.50331964028</c:v>
                </c:pt>
                <c:pt idx="21">
                  <c:v>102719.18269193599</c:v>
                </c:pt>
                <c:pt idx="22">
                  <c:v>135241.75662827998</c:v>
                </c:pt>
                <c:pt idx="23">
                  <c:v>98139.201516504007</c:v>
                </c:pt>
                <c:pt idx="24">
                  <c:v>114432.44113292929</c:v>
                </c:pt>
                <c:pt idx="25">
                  <c:v>92151.734883458004</c:v>
                </c:pt>
                <c:pt idx="26">
                  <c:v>162840.28003995135</c:v>
                </c:pt>
                <c:pt idx="27">
                  <c:v>148506.66188631099</c:v>
                </c:pt>
                <c:pt idx="28">
                  <c:v>168204.05381009702</c:v>
                </c:pt>
                <c:pt idx="29">
                  <c:v>134276.60682098166</c:v>
                </c:pt>
                <c:pt idx="30">
                  <c:v>163987.47510781002</c:v>
                </c:pt>
                <c:pt idx="31">
                  <c:v>94863.78853826398</c:v>
                </c:pt>
              </c:numCache>
            </c:numRef>
          </c:yVal>
          <c:smooth val="0"/>
          <c:extLst>
            <c:ext xmlns:c16="http://schemas.microsoft.com/office/drawing/2014/chart" uri="{C3380CC4-5D6E-409C-BE32-E72D297353CC}">
              <c16:uniqueId val="{00000005-9217-4D61-90E9-013B7AD0BD29}"/>
            </c:ext>
          </c:extLst>
        </c:ser>
        <c:dLbls>
          <c:showLegendKey val="0"/>
          <c:showVal val="0"/>
          <c:showCatName val="0"/>
          <c:showSerName val="0"/>
          <c:showPercent val="0"/>
          <c:showBubbleSize val="0"/>
        </c:dLbls>
        <c:axId val="345227264"/>
        <c:axId val="345227840"/>
      </c:scatterChart>
      <c:valAx>
        <c:axId val="345227264"/>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5227840"/>
        <c:crosses val="autoZero"/>
        <c:crossBetween val="midCat"/>
      </c:valAx>
      <c:valAx>
        <c:axId val="34522784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5227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Porgy Complex Landings</a:t>
            </a:r>
          </a:p>
        </c:rich>
      </c:tx>
      <c:overlay val="0"/>
    </c:title>
    <c:autoTitleDeleted val="0"/>
    <c:plotArea>
      <c:layout/>
      <c:scatterChart>
        <c:scatterStyle val="lineMarker"/>
        <c:varyColors val="0"/>
        <c:ser>
          <c:idx val="0"/>
          <c:order val="0"/>
          <c:tx>
            <c:strRef>
              <c:f>'Porgy Complex'!$K$2</c:f>
              <c:strCache>
                <c:ptCount val="1"/>
                <c:pt idx="0">
                  <c:v>Jolthead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Complex'!$K$3:$K$34</c:f>
              <c:numCache>
                <c:formatCode>#,##0</c:formatCode>
                <c:ptCount val="32"/>
                <c:pt idx="0">
                  <c:v>286703.86201315001</c:v>
                </c:pt>
                <c:pt idx="1">
                  <c:v>41473.339763300013</c:v>
                </c:pt>
                <c:pt idx="2">
                  <c:v>21521.346840179998</c:v>
                </c:pt>
                <c:pt idx="3">
                  <c:v>34020.694338599977</c:v>
                </c:pt>
                <c:pt idx="4">
                  <c:v>23835.628395590003</c:v>
                </c:pt>
                <c:pt idx="5">
                  <c:v>24031.274326500003</c:v>
                </c:pt>
                <c:pt idx="6">
                  <c:v>36180.502266679978</c:v>
                </c:pt>
                <c:pt idx="7">
                  <c:v>75674.997017299975</c:v>
                </c:pt>
                <c:pt idx="8">
                  <c:v>108188.06766636002</c:v>
                </c:pt>
                <c:pt idx="9">
                  <c:v>15200.634627899999</c:v>
                </c:pt>
                <c:pt idx="10">
                  <c:v>44012.086911400023</c:v>
                </c:pt>
                <c:pt idx="11">
                  <c:v>20103.383808732993</c:v>
                </c:pt>
                <c:pt idx="12">
                  <c:v>29048.761660396998</c:v>
                </c:pt>
                <c:pt idx="13">
                  <c:v>55771.216516756023</c:v>
                </c:pt>
                <c:pt idx="14">
                  <c:v>35557.819187990004</c:v>
                </c:pt>
                <c:pt idx="15">
                  <c:v>34714.82301694397</c:v>
                </c:pt>
                <c:pt idx="16">
                  <c:v>51610.238246362031</c:v>
                </c:pt>
                <c:pt idx="17">
                  <c:v>83182.686323510075</c:v>
                </c:pt>
                <c:pt idx="18">
                  <c:v>65701.343448684012</c:v>
                </c:pt>
                <c:pt idx="19">
                  <c:v>42206.739460718993</c:v>
                </c:pt>
                <c:pt idx="20">
                  <c:v>37214.192742972991</c:v>
                </c:pt>
                <c:pt idx="21">
                  <c:v>48393.467010972017</c:v>
                </c:pt>
                <c:pt idx="22">
                  <c:v>68243.809243885014</c:v>
                </c:pt>
                <c:pt idx="23">
                  <c:v>61133.038585589988</c:v>
                </c:pt>
                <c:pt idx="24">
                  <c:v>57614.173756239987</c:v>
                </c:pt>
                <c:pt idx="25">
                  <c:v>34170.562346643012</c:v>
                </c:pt>
                <c:pt idx="26">
                  <c:v>71849.086539286945</c:v>
                </c:pt>
                <c:pt idx="27">
                  <c:v>100703.84680395405</c:v>
                </c:pt>
                <c:pt idx="28">
                  <c:v>129107.87096284996</c:v>
                </c:pt>
                <c:pt idx="29">
                  <c:v>150061.93544617807</c:v>
                </c:pt>
                <c:pt idx="30">
                  <c:v>187878.66666957899</c:v>
                </c:pt>
                <c:pt idx="31">
                  <c:v>52271.060046350009</c:v>
                </c:pt>
              </c:numCache>
            </c:numRef>
          </c:yVal>
          <c:smooth val="0"/>
          <c:extLst>
            <c:ext xmlns:c16="http://schemas.microsoft.com/office/drawing/2014/chart" uri="{C3380CC4-5D6E-409C-BE32-E72D297353CC}">
              <c16:uniqueId val="{00000000-43D0-4227-B31A-F95D35301B02}"/>
            </c:ext>
          </c:extLst>
        </c:ser>
        <c:ser>
          <c:idx val="1"/>
          <c:order val="1"/>
          <c:tx>
            <c:strRef>
              <c:f>'Porgy Complex'!$L$2</c:f>
              <c:strCache>
                <c:ptCount val="1"/>
                <c:pt idx="0">
                  <c:v>Knobbed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Complex'!$L$3:$L$34</c:f>
              <c:numCache>
                <c:formatCode>#,##0</c:formatCode>
                <c:ptCount val="32"/>
                <c:pt idx="0">
                  <c:v>69400.25746199998</c:v>
                </c:pt>
                <c:pt idx="1">
                  <c:v>109782.49703312</c:v>
                </c:pt>
                <c:pt idx="2">
                  <c:v>195076.39382601998</c:v>
                </c:pt>
                <c:pt idx="3">
                  <c:v>82944.650229507009</c:v>
                </c:pt>
                <c:pt idx="4">
                  <c:v>163169.37712526001</c:v>
                </c:pt>
                <c:pt idx="5">
                  <c:v>84245.548733610005</c:v>
                </c:pt>
                <c:pt idx="6">
                  <c:v>83990.220186750026</c:v>
                </c:pt>
                <c:pt idx="7">
                  <c:v>107799.74682408001</c:v>
                </c:pt>
                <c:pt idx="8">
                  <c:v>106621.81004995003</c:v>
                </c:pt>
                <c:pt idx="9">
                  <c:v>99798.705880329973</c:v>
                </c:pt>
                <c:pt idx="10">
                  <c:v>71619.398264616</c:v>
                </c:pt>
                <c:pt idx="11">
                  <c:v>63450.376008896004</c:v>
                </c:pt>
                <c:pt idx="12">
                  <c:v>70127.846393400003</c:v>
                </c:pt>
                <c:pt idx="13">
                  <c:v>75872.055511729006</c:v>
                </c:pt>
                <c:pt idx="14">
                  <c:v>84230.294886588992</c:v>
                </c:pt>
                <c:pt idx="15">
                  <c:v>76155.923688684008</c:v>
                </c:pt>
                <c:pt idx="16">
                  <c:v>82822.132145634008</c:v>
                </c:pt>
                <c:pt idx="17">
                  <c:v>59730.025310161996</c:v>
                </c:pt>
                <c:pt idx="18">
                  <c:v>61310.160797154225</c:v>
                </c:pt>
                <c:pt idx="19">
                  <c:v>68679.382317030977</c:v>
                </c:pt>
                <c:pt idx="20">
                  <c:v>38971.176612061005</c:v>
                </c:pt>
                <c:pt idx="21">
                  <c:v>43282.884028027001</c:v>
                </c:pt>
                <c:pt idx="22">
                  <c:v>47508.079365105994</c:v>
                </c:pt>
                <c:pt idx="23">
                  <c:v>48964.101307354009</c:v>
                </c:pt>
                <c:pt idx="24">
                  <c:v>39751.951464341</c:v>
                </c:pt>
                <c:pt idx="25">
                  <c:v>35582.957305839998</c:v>
                </c:pt>
                <c:pt idx="26">
                  <c:v>79511.22835284</c:v>
                </c:pt>
                <c:pt idx="27">
                  <c:v>59168.070598002007</c:v>
                </c:pt>
                <c:pt idx="28">
                  <c:v>64233.804396060004</c:v>
                </c:pt>
                <c:pt idx="29">
                  <c:v>23642.698349576</c:v>
                </c:pt>
                <c:pt idx="30">
                  <c:v>15889.079866831</c:v>
                </c:pt>
                <c:pt idx="31">
                  <c:v>18815.554278540003</c:v>
                </c:pt>
              </c:numCache>
            </c:numRef>
          </c:yVal>
          <c:smooth val="0"/>
          <c:extLst>
            <c:ext xmlns:c16="http://schemas.microsoft.com/office/drawing/2014/chart" uri="{C3380CC4-5D6E-409C-BE32-E72D297353CC}">
              <c16:uniqueId val="{00000001-43D0-4227-B31A-F95D35301B02}"/>
            </c:ext>
          </c:extLst>
        </c:ser>
        <c:ser>
          <c:idx val="2"/>
          <c:order val="2"/>
          <c:tx>
            <c:strRef>
              <c:f>'Porgy Complex'!$M$2</c:f>
              <c:strCache>
                <c:ptCount val="1"/>
                <c:pt idx="0">
                  <c:v>Saucereye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Complex'!$M$3:$M$34</c:f>
              <c:numCache>
                <c:formatCode>#,##0</c:formatCode>
                <c:ptCount val="32"/>
                <c:pt idx="0">
                  <c:v>762.27792819999991</c:v>
                </c:pt>
                <c:pt idx="1">
                  <c:v>396.35842020000001</c:v>
                </c:pt>
                <c:pt idx="2">
                  <c:v>1141.4338546000001</c:v>
                </c:pt>
                <c:pt idx="3">
                  <c:v>218.87268800000001</c:v>
                </c:pt>
                <c:pt idx="4">
                  <c:v>441.75322702</c:v>
                </c:pt>
                <c:pt idx="5">
                  <c:v>1438.5015000000001</c:v>
                </c:pt>
                <c:pt idx="6">
                  <c:v>10720.222391900004</c:v>
                </c:pt>
                <c:pt idx="7">
                  <c:v>8342.6836241799992</c:v>
                </c:pt>
                <c:pt idx="8">
                  <c:v>24597.859115310006</c:v>
                </c:pt>
                <c:pt idx="9">
                  <c:v>7370.8616677000018</c:v>
                </c:pt>
                <c:pt idx="10">
                  <c:v>3819.3151780000003</c:v>
                </c:pt>
                <c:pt idx="11">
                  <c:v>2738.7745800000002</c:v>
                </c:pt>
                <c:pt idx="12">
                  <c:v>2515.8117148900001</c:v>
                </c:pt>
                <c:pt idx="13">
                  <c:v>13064.292188499998</c:v>
                </c:pt>
                <c:pt idx="14">
                  <c:v>3312.8780983000001</c:v>
                </c:pt>
                <c:pt idx="15">
                  <c:v>4691.9784599000013</c:v>
                </c:pt>
                <c:pt idx="16">
                  <c:v>4403.3257483200014</c:v>
                </c:pt>
                <c:pt idx="17">
                  <c:v>4372.7581378839996</c:v>
                </c:pt>
                <c:pt idx="18">
                  <c:v>2598.3833321689995</c:v>
                </c:pt>
                <c:pt idx="19">
                  <c:v>5722.2640606470004</c:v>
                </c:pt>
                <c:pt idx="20">
                  <c:v>4677.2138624029994</c:v>
                </c:pt>
                <c:pt idx="21">
                  <c:v>959.28601970799991</c:v>
                </c:pt>
                <c:pt idx="22">
                  <c:v>684.56798279999998</c:v>
                </c:pt>
                <c:pt idx="23">
                  <c:v>1256.5499736999996</c:v>
                </c:pt>
                <c:pt idx="24">
                  <c:v>1630.9688555</c:v>
                </c:pt>
                <c:pt idx="25">
                  <c:v>436.62103000000002</c:v>
                </c:pt>
                <c:pt idx="26">
                  <c:v>6916.9066391900005</c:v>
                </c:pt>
                <c:pt idx="27">
                  <c:v>4639.9226671500001</c:v>
                </c:pt>
                <c:pt idx="28">
                  <c:v>33.975090600000001</c:v>
                </c:pt>
                <c:pt idx="29">
                  <c:v>122.60705220000001</c:v>
                </c:pt>
                <c:pt idx="30">
                  <c:v>227.32671899000005</c:v>
                </c:pt>
                <c:pt idx="31">
                  <c:v>3.1195089999999999</c:v>
                </c:pt>
              </c:numCache>
            </c:numRef>
          </c:yVal>
          <c:smooth val="0"/>
          <c:extLst>
            <c:ext xmlns:c16="http://schemas.microsoft.com/office/drawing/2014/chart" uri="{C3380CC4-5D6E-409C-BE32-E72D297353CC}">
              <c16:uniqueId val="{00000002-43D0-4227-B31A-F95D35301B02}"/>
            </c:ext>
          </c:extLst>
        </c:ser>
        <c:ser>
          <c:idx val="3"/>
          <c:order val="3"/>
          <c:tx>
            <c:strRef>
              <c:f>'Porgy Complex'!$N$2</c:f>
              <c:strCache>
                <c:ptCount val="1"/>
                <c:pt idx="0">
                  <c:v>Scup</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Complex'!$N$3:$N$34</c:f>
              <c:numCache>
                <c:formatCode>#,##0</c:formatCode>
                <c:ptCount val="32"/>
                <c:pt idx="0">
                  <c:v>41015.282393699999</c:v>
                </c:pt>
                <c:pt idx="1">
                  <c:v>45103.153365010003</c:v>
                </c:pt>
                <c:pt idx="2">
                  <c:v>5812.1984174699992</c:v>
                </c:pt>
                <c:pt idx="3">
                  <c:v>8577.3278204149992</c:v>
                </c:pt>
                <c:pt idx="4">
                  <c:v>3734.4780680000003</c:v>
                </c:pt>
                <c:pt idx="5">
                  <c:v>28552.498745199999</c:v>
                </c:pt>
                <c:pt idx="6">
                  <c:v>8479.4158070689973</c:v>
                </c:pt>
                <c:pt idx="7">
                  <c:v>13366.550886759998</c:v>
                </c:pt>
                <c:pt idx="8">
                  <c:v>44441.163961890001</c:v>
                </c:pt>
                <c:pt idx="9">
                  <c:v>17409.051810430996</c:v>
                </c:pt>
                <c:pt idx="10">
                  <c:v>8675.1703705339987</c:v>
                </c:pt>
                <c:pt idx="11">
                  <c:v>33655.963114734994</c:v>
                </c:pt>
                <c:pt idx="12">
                  <c:v>4626.446661392999</c:v>
                </c:pt>
                <c:pt idx="13">
                  <c:v>385.35789399999993</c:v>
                </c:pt>
                <c:pt idx="14">
                  <c:v>648.94605599999988</c:v>
                </c:pt>
                <c:pt idx="15">
                  <c:v>15623.0758618</c:v>
                </c:pt>
                <c:pt idx="16">
                  <c:v>3636.9492592700003</c:v>
                </c:pt>
                <c:pt idx="17">
                  <c:v>9231.9391079999987</c:v>
                </c:pt>
                <c:pt idx="18">
                  <c:v>8498.6262273089978</c:v>
                </c:pt>
                <c:pt idx="19">
                  <c:v>20942.297840310006</c:v>
                </c:pt>
                <c:pt idx="20">
                  <c:v>10177.172159155001</c:v>
                </c:pt>
                <c:pt idx="21">
                  <c:v>8236.380698697998</c:v>
                </c:pt>
                <c:pt idx="22">
                  <c:v>5886.4109562000003</c:v>
                </c:pt>
                <c:pt idx="23">
                  <c:v>8898.034930400001</c:v>
                </c:pt>
                <c:pt idx="24">
                  <c:v>13444.13836628</c:v>
                </c:pt>
                <c:pt idx="25">
                  <c:v>8507.5984832446993</c:v>
                </c:pt>
                <c:pt idx="26">
                  <c:v>8818.0187824419991</c:v>
                </c:pt>
                <c:pt idx="27">
                  <c:v>7171.1183265049985</c:v>
                </c:pt>
                <c:pt idx="28">
                  <c:v>12075.385292209998</c:v>
                </c:pt>
                <c:pt idx="29">
                  <c:v>11557.5630651054</c:v>
                </c:pt>
                <c:pt idx="30">
                  <c:v>7984.1571500000009</c:v>
                </c:pt>
                <c:pt idx="31">
                  <c:v>10546.021462265999</c:v>
                </c:pt>
              </c:numCache>
            </c:numRef>
          </c:yVal>
          <c:smooth val="0"/>
          <c:extLst>
            <c:ext xmlns:c16="http://schemas.microsoft.com/office/drawing/2014/chart" uri="{C3380CC4-5D6E-409C-BE32-E72D297353CC}">
              <c16:uniqueId val="{00000003-43D0-4227-B31A-F95D35301B02}"/>
            </c:ext>
          </c:extLst>
        </c:ser>
        <c:ser>
          <c:idx val="4"/>
          <c:order val="4"/>
          <c:tx>
            <c:strRef>
              <c:f>'Porgy Complex'!$O$2</c:f>
              <c:strCache>
                <c:ptCount val="1"/>
                <c:pt idx="0">
                  <c:v>Whitebone Porgy</c:v>
                </c:pt>
              </c:strCache>
            </c:strRef>
          </c:tx>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Complex'!$O$3:$O$34</c:f>
              <c:numCache>
                <c:formatCode>#,##0</c:formatCode>
                <c:ptCount val="32"/>
                <c:pt idx="0">
                  <c:v>26413.3026918</c:v>
                </c:pt>
                <c:pt idx="1">
                  <c:v>41839.770072209998</c:v>
                </c:pt>
                <c:pt idx="2">
                  <c:v>40617.576119963996</c:v>
                </c:pt>
                <c:pt idx="3">
                  <c:v>48892.884334030015</c:v>
                </c:pt>
                <c:pt idx="4">
                  <c:v>36463.586835690017</c:v>
                </c:pt>
                <c:pt idx="5">
                  <c:v>77713.986086136982</c:v>
                </c:pt>
                <c:pt idx="6">
                  <c:v>64879.784360109988</c:v>
                </c:pt>
                <c:pt idx="7">
                  <c:v>40378.460486153985</c:v>
                </c:pt>
                <c:pt idx="8">
                  <c:v>33251.561826719997</c:v>
                </c:pt>
                <c:pt idx="9">
                  <c:v>38658.46191237001</c:v>
                </c:pt>
                <c:pt idx="10">
                  <c:v>40099.627645379987</c:v>
                </c:pt>
                <c:pt idx="11">
                  <c:v>100781.11607759999</c:v>
                </c:pt>
                <c:pt idx="12">
                  <c:v>21366.490322449004</c:v>
                </c:pt>
                <c:pt idx="13">
                  <c:v>17509.668714033007</c:v>
                </c:pt>
                <c:pt idx="14">
                  <c:v>67263.673567558013</c:v>
                </c:pt>
                <c:pt idx="15">
                  <c:v>50359.464171726082</c:v>
                </c:pt>
                <c:pt idx="16">
                  <c:v>55133.972790232998</c:v>
                </c:pt>
                <c:pt idx="17">
                  <c:v>37155.075439093998</c:v>
                </c:pt>
                <c:pt idx="18">
                  <c:v>16705.245390252003</c:v>
                </c:pt>
                <c:pt idx="19">
                  <c:v>41386.741246906</c:v>
                </c:pt>
                <c:pt idx="20">
                  <c:v>17589.446281611494</c:v>
                </c:pt>
                <c:pt idx="21">
                  <c:v>37547.279768691995</c:v>
                </c:pt>
                <c:pt idx="22">
                  <c:v>52865.962689391999</c:v>
                </c:pt>
                <c:pt idx="23">
                  <c:v>15214.709659033997</c:v>
                </c:pt>
                <c:pt idx="24">
                  <c:v>58796.470306287265</c:v>
                </c:pt>
                <c:pt idx="25">
                  <c:v>51228.768333282009</c:v>
                </c:pt>
                <c:pt idx="26">
                  <c:v>50464.805824834293</c:v>
                </c:pt>
                <c:pt idx="27">
                  <c:v>44426.300823270001</c:v>
                </c:pt>
                <c:pt idx="28">
                  <c:v>141844.19382347894</c:v>
                </c:pt>
                <c:pt idx="29">
                  <c:v>54967.351508129992</c:v>
                </c:pt>
                <c:pt idx="30">
                  <c:v>54092.553692534028</c:v>
                </c:pt>
                <c:pt idx="31">
                  <c:v>52362.497179248021</c:v>
                </c:pt>
              </c:numCache>
            </c:numRef>
          </c:yVal>
          <c:smooth val="0"/>
          <c:extLst>
            <c:ext xmlns:c16="http://schemas.microsoft.com/office/drawing/2014/chart" uri="{C3380CC4-5D6E-409C-BE32-E72D297353CC}">
              <c16:uniqueId val="{00000004-43D0-4227-B31A-F95D35301B02}"/>
            </c:ext>
          </c:extLst>
        </c:ser>
        <c:ser>
          <c:idx val="5"/>
          <c:order val="5"/>
          <c:tx>
            <c:strRef>
              <c:f>'Porgy Complex'!$P$2</c:f>
              <c:strCache>
                <c:ptCount val="1"/>
                <c:pt idx="0">
                  <c:v>Total</c:v>
                </c:pt>
              </c:strCache>
            </c:strRef>
          </c:tx>
          <c:spPr>
            <a:ln>
              <a:solidFill>
                <a:schemeClr val="tx2"/>
              </a:solidFill>
            </a:ln>
          </c:spPr>
          <c:marker>
            <c:symbol val="star"/>
            <c:size val="7"/>
            <c:spPr>
              <a:ln>
                <a:solidFill>
                  <a:srgbClr val="FF0000"/>
                </a:solidFill>
              </a:ln>
            </c:spPr>
          </c:marker>
          <c:xVal>
            <c:numRef>
              <c:f>'Porgy Complex'!$A$3:$A$34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Complex'!$P$3:$P$34</c:f>
              <c:numCache>
                <c:formatCode>#,##0</c:formatCode>
                <c:ptCount val="32"/>
                <c:pt idx="0">
                  <c:v>424294.98248885002</c:v>
                </c:pt>
                <c:pt idx="1">
                  <c:v>238595.11865384004</c:v>
                </c:pt>
                <c:pt idx="2">
                  <c:v>264168.94905823399</c:v>
                </c:pt>
                <c:pt idx="3">
                  <c:v>174654.42941055199</c:v>
                </c:pt>
                <c:pt idx="4">
                  <c:v>227644.82365156003</c:v>
                </c:pt>
                <c:pt idx="5">
                  <c:v>215981.80939144699</c:v>
                </c:pt>
                <c:pt idx="6">
                  <c:v>204250.14501250902</c:v>
                </c:pt>
                <c:pt idx="7">
                  <c:v>245562.43883847399</c:v>
                </c:pt>
                <c:pt idx="8">
                  <c:v>317100.46262023004</c:v>
                </c:pt>
                <c:pt idx="9">
                  <c:v>178437.71589873097</c:v>
                </c:pt>
                <c:pt idx="10">
                  <c:v>168225.59836993003</c:v>
                </c:pt>
                <c:pt idx="11">
                  <c:v>220729.61358996399</c:v>
                </c:pt>
                <c:pt idx="12">
                  <c:v>127685.35675252901</c:v>
                </c:pt>
                <c:pt idx="13">
                  <c:v>162602.59082501801</c:v>
                </c:pt>
                <c:pt idx="14">
                  <c:v>191013.61179643701</c:v>
                </c:pt>
                <c:pt idx="15">
                  <c:v>181545.26519905406</c:v>
                </c:pt>
                <c:pt idx="16">
                  <c:v>197606.61818981907</c:v>
                </c:pt>
                <c:pt idx="17">
                  <c:v>193672.48431865004</c:v>
                </c:pt>
                <c:pt idx="18">
                  <c:v>154813.75919556824</c:v>
                </c:pt>
                <c:pt idx="19">
                  <c:v>178937.42492561296</c:v>
                </c:pt>
                <c:pt idx="20">
                  <c:v>108629.2016582035</c:v>
                </c:pt>
                <c:pt idx="21">
                  <c:v>138419.29752609698</c:v>
                </c:pt>
                <c:pt idx="22">
                  <c:v>175188.83023738299</c:v>
                </c:pt>
                <c:pt idx="23">
                  <c:v>135466.43445607799</c:v>
                </c:pt>
                <c:pt idx="24">
                  <c:v>171237.70274864824</c:v>
                </c:pt>
                <c:pt idx="25">
                  <c:v>129926.50749900972</c:v>
                </c:pt>
                <c:pt idx="26">
                  <c:v>217560.04613859326</c:v>
                </c:pt>
                <c:pt idx="27">
                  <c:v>216109.25921888105</c:v>
                </c:pt>
                <c:pt idx="28">
                  <c:v>347295.22956519888</c:v>
                </c:pt>
                <c:pt idx="29">
                  <c:v>240352.1554211895</c:v>
                </c:pt>
                <c:pt idx="30">
                  <c:v>266071.78409793403</c:v>
                </c:pt>
                <c:pt idx="31">
                  <c:v>133998.25247540404</c:v>
                </c:pt>
              </c:numCache>
            </c:numRef>
          </c:yVal>
          <c:smooth val="0"/>
          <c:extLst>
            <c:ext xmlns:c16="http://schemas.microsoft.com/office/drawing/2014/chart" uri="{C3380CC4-5D6E-409C-BE32-E72D297353CC}">
              <c16:uniqueId val="{00000005-43D0-4227-B31A-F95D35301B02}"/>
            </c:ext>
          </c:extLst>
        </c:ser>
        <c:dLbls>
          <c:showLegendKey val="0"/>
          <c:showVal val="0"/>
          <c:showCatName val="0"/>
          <c:showSerName val="0"/>
          <c:showPercent val="0"/>
          <c:showBubbleSize val="0"/>
        </c:dLbls>
        <c:axId val="345227264"/>
        <c:axId val="345227840"/>
      </c:scatterChart>
      <c:valAx>
        <c:axId val="345227264"/>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5227840"/>
        <c:crosses val="autoZero"/>
        <c:crossBetween val="midCat"/>
      </c:valAx>
      <c:valAx>
        <c:axId val="34522784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5227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Gag!$D$3</c:f>
              <c:strCache>
                <c:ptCount val="1"/>
                <c:pt idx="0">
                  <c:v>Commercial</c:v>
                </c:pt>
              </c:strCache>
            </c:strRef>
          </c:tx>
          <c:xVal>
            <c:numRef>
              <c:f>Gag!$A$4:$A$35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Gag!$D$4:$D$35</c:f>
              <c:numCache>
                <c:formatCode>#,##0</c:formatCode>
                <c:ptCount val="32"/>
                <c:pt idx="0">
                  <c:v>837479</c:v>
                </c:pt>
                <c:pt idx="1">
                  <c:v>923358</c:v>
                </c:pt>
                <c:pt idx="2">
                  <c:v>671046</c:v>
                </c:pt>
                <c:pt idx="3">
                  <c:v>1106609</c:v>
                </c:pt>
                <c:pt idx="4">
                  <c:v>879588</c:v>
                </c:pt>
                <c:pt idx="5">
                  <c:v>808696</c:v>
                </c:pt>
                <c:pt idx="6">
                  <c:v>846054</c:v>
                </c:pt>
                <c:pt idx="7">
                  <c:v>890730</c:v>
                </c:pt>
                <c:pt idx="8">
                  <c:v>1034447</c:v>
                </c:pt>
                <c:pt idx="9">
                  <c:v>1060196</c:v>
                </c:pt>
                <c:pt idx="10">
                  <c:v>1003864</c:v>
                </c:pt>
                <c:pt idx="11">
                  <c:v>793946</c:v>
                </c:pt>
                <c:pt idx="12">
                  <c:v>942581</c:v>
                </c:pt>
                <c:pt idx="13">
                  <c:v>785604</c:v>
                </c:pt>
                <c:pt idx="14">
                  <c:v>586498</c:v>
                </c:pt>
                <c:pt idx="15">
                  <c:v>569595</c:v>
                </c:pt>
                <c:pt idx="16">
                  <c:v>596660</c:v>
                </c:pt>
                <c:pt idx="17">
                  <c:v>601328</c:v>
                </c:pt>
                <c:pt idx="18">
                  <c:v>653435</c:v>
                </c:pt>
                <c:pt idx="19">
                  <c:v>669612</c:v>
                </c:pt>
                <c:pt idx="20">
                  <c:v>618784</c:v>
                </c:pt>
                <c:pt idx="21">
                  <c:v>735202</c:v>
                </c:pt>
                <c:pt idx="22">
                  <c:v>563348</c:v>
                </c:pt>
                <c:pt idx="23">
                  <c:v>522455</c:v>
                </c:pt>
                <c:pt idx="24">
                  <c:v>485723</c:v>
                </c:pt>
                <c:pt idx="25">
                  <c:v>505225</c:v>
                </c:pt>
                <c:pt idx="26">
                  <c:v>419612</c:v>
                </c:pt>
                <c:pt idx="27">
                  <c:v>438729</c:v>
                </c:pt>
                <c:pt idx="28">
                  <c:v>395707</c:v>
                </c:pt>
                <c:pt idx="29">
                  <c:v>331088</c:v>
                </c:pt>
                <c:pt idx="30">
                  <c:v>272059</c:v>
                </c:pt>
                <c:pt idx="31">
                  <c:v>160966</c:v>
                </c:pt>
              </c:numCache>
            </c:numRef>
          </c:yVal>
          <c:smooth val="0"/>
          <c:extLst>
            <c:ext xmlns:c16="http://schemas.microsoft.com/office/drawing/2014/chart" uri="{C3380CC4-5D6E-409C-BE32-E72D297353CC}">
              <c16:uniqueId val="{00000001-2FE2-4A65-BC02-AC16BEE04605}"/>
            </c:ext>
          </c:extLst>
        </c:ser>
        <c:ser>
          <c:idx val="1"/>
          <c:order val="1"/>
          <c:tx>
            <c:strRef>
              <c:f>Gag!$C$3</c:f>
              <c:strCache>
                <c:ptCount val="1"/>
                <c:pt idx="0">
                  <c:v>Old Rec</c:v>
                </c:pt>
              </c:strCache>
            </c:strRef>
          </c:tx>
          <c:xVal>
            <c:numRef>
              <c:f>Gag!$A$4:$A$35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Gag!$C$4:$C$35</c:f>
              <c:numCache>
                <c:formatCode>#,##0</c:formatCode>
                <c:ptCount val="32"/>
                <c:pt idx="0">
                  <c:v>477555.4101445002</c:v>
                </c:pt>
                <c:pt idx="1">
                  <c:v>880581.69187322084</c:v>
                </c:pt>
                <c:pt idx="2">
                  <c:v>605004.15653065976</c:v>
                </c:pt>
                <c:pt idx="3">
                  <c:v>706271.03556289978</c:v>
                </c:pt>
                <c:pt idx="4">
                  <c:v>529183.01579765009</c:v>
                </c:pt>
                <c:pt idx="5">
                  <c:v>363417.41766869975</c:v>
                </c:pt>
                <c:pt idx="6">
                  <c:v>619695.20166455</c:v>
                </c:pt>
                <c:pt idx="7">
                  <c:v>663509.88586189982</c:v>
                </c:pt>
                <c:pt idx="8">
                  <c:v>636053.66624363011</c:v>
                </c:pt>
                <c:pt idx="9">
                  <c:v>524825.10953869997</c:v>
                </c:pt>
                <c:pt idx="10">
                  <c:v>500436.53918030008</c:v>
                </c:pt>
                <c:pt idx="11">
                  <c:v>405381.94516300067</c:v>
                </c:pt>
                <c:pt idx="12">
                  <c:v>444656.08856776007</c:v>
                </c:pt>
                <c:pt idx="13">
                  <c:v>719791.38106314</c:v>
                </c:pt>
                <c:pt idx="14">
                  <c:v>553763.17570344987</c:v>
                </c:pt>
                <c:pt idx="15">
                  <c:v>863177.1145997796</c:v>
                </c:pt>
                <c:pt idx="16">
                  <c:v>483013.49282877002</c:v>
                </c:pt>
                <c:pt idx="17">
                  <c:v>876999.0306086702</c:v>
                </c:pt>
                <c:pt idx="18">
                  <c:v>755237.96898879041</c:v>
                </c:pt>
                <c:pt idx="19">
                  <c:v>577162.81879091007</c:v>
                </c:pt>
                <c:pt idx="20">
                  <c:v>646025.23489234643</c:v>
                </c:pt>
                <c:pt idx="21">
                  <c:v>593324.96849404206</c:v>
                </c:pt>
                <c:pt idx="22">
                  <c:v>747111.20172459958</c:v>
                </c:pt>
                <c:pt idx="23">
                  <c:v>449600.00498887012</c:v>
                </c:pt>
                <c:pt idx="24">
                  <c:v>188461.49448560804</c:v>
                </c:pt>
                <c:pt idx="25">
                  <c:v>171105.53559495995</c:v>
                </c:pt>
                <c:pt idx="26">
                  <c:v>209716.31110565597</c:v>
                </c:pt>
                <c:pt idx="27">
                  <c:v>98822.325899071075</c:v>
                </c:pt>
                <c:pt idx="28">
                  <c:v>266467.51608393795</c:v>
                </c:pt>
                <c:pt idx="29">
                  <c:v>69154.794044870025</c:v>
                </c:pt>
                <c:pt idx="30">
                  <c:v>160316.31520760004</c:v>
                </c:pt>
                <c:pt idx="31">
                  <c:v>118849.04355236005</c:v>
                </c:pt>
              </c:numCache>
            </c:numRef>
          </c:yVal>
          <c:smooth val="0"/>
          <c:extLst>
            <c:ext xmlns:c16="http://schemas.microsoft.com/office/drawing/2014/chart" uri="{C3380CC4-5D6E-409C-BE32-E72D297353CC}">
              <c16:uniqueId val="{00000002-2FE2-4A65-BC02-AC16BEE04605}"/>
            </c:ext>
          </c:extLst>
        </c:ser>
        <c:ser>
          <c:idx val="5"/>
          <c:order val="2"/>
          <c:tx>
            <c:strRef>
              <c:f>Gag!$F$3</c:f>
              <c:strCache>
                <c:ptCount val="1"/>
                <c:pt idx="0">
                  <c:v>New Rec</c:v>
                </c:pt>
              </c:strCache>
            </c:strRef>
          </c:tx>
          <c:xVal>
            <c:numRef>
              <c:f>Gag!$A$4:$A$35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Gag!$F$4:$F$35</c:f>
              <c:numCache>
                <c:formatCode>#,##0</c:formatCode>
                <c:ptCount val="32"/>
                <c:pt idx="0">
                  <c:v>676321.22224457003</c:v>
                </c:pt>
                <c:pt idx="1">
                  <c:v>1290976.8339630093</c:v>
                </c:pt>
                <c:pt idx="2">
                  <c:v>1064262.3995613703</c:v>
                </c:pt>
                <c:pt idx="3">
                  <c:v>1326017.997934869</c:v>
                </c:pt>
                <c:pt idx="4">
                  <c:v>577150.87979830173</c:v>
                </c:pt>
                <c:pt idx="5">
                  <c:v>701274.06695915014</c:v>
                </c:pt>
                <c:pt idx="6">
                  <c:v>702841.79760595015</c:v>
                </c:pt>
                <c:pt idx="7">
                  <c:v>842250.84759132972</c:v>
                </c:pt>
                <c:pt idx="8">
                  <c:v>1026111.5374078002</c:v>
                </c:pt>
                <c:pt idx="9">
                  <c:v>562696.42761289002</c:v>
                </c:pt>
                <c:pt idx="10">
                  <c:v>826676.88717037975</c:v>
                </c:pt>
                <c:pt idx="11">
                  <c:v>519274.90434300055</c:v>
                </c:pt>
                <c:pt idx="12">
                  <c:v>744121.85058705986</c:v>
                </c:pt>
                <c:pt idx="13">
                  <c:v>1148319.5194587593</c:v>
                </c:pt>
                <c:pt idx="14">
                  <c:v>902943.20353286189</c:v>
                </c:pt>
                <c:pt idx="15">
                  <c:v>1872963.0557308616</c:v>
                </c:pt>
                <c:pt idx="16">
                  <c:v>993533.12272384006</c:v>
                </c:pt>
                <c:pt idx="17">
                  <c:v>1429530.5837305491</c:v>
                </c:pt>
                <c:pt idx="18">
                  <c:v>1287160.1028833394</c:v>
                </c:pt>
                <c:pt idx="19">
                  <c:v>881388.56631292042</c:v>
                </c:pt>
                <c:pt idx="20">
                  <c:v>1172754.9571524952</c:v>
                </c:pt>
                <c:pt idx="21">
                  <c:v>1016048.42458718</c:v>
                </c:pt>
                <c:pt idx="22">
                  <c:v>1365802.8135534795</c:v>
                </c:pt>
                <c:pt idx="23">
                  <c:v>908646.80340862588</c:v>
                </c:pt>
                <c:pt idx="24">
                  <c:v>447590.31890189694</c:v>
                </c:pt>
                <c:pt idx="25">
                  <c:v>396330.27495596017</c:v>
                </c:pt>
                <c:pt idx="26">
                  <c:v>515443.2410809421</c:v>
                </c:pt>
                <c:pt idx="27">
                  <c:v>222645.41888847601</c:v>
                </c:pt>
                <c:pt idx="28">
                  <c:v>589045.75872486806</c:v>
                </c:pt>
                <c:pt idx="29">
                  <c:v>278802.27325693972</c:v>
                </c:pt>
                <c:pt idx="30">
                  <c:v>343294.98005473084</c:v>
                </c:pt>
                <c:pt idx="31">
                  <c:v>327393.39205823984</c:v>
                </c:pt>
              </c:numCache>
            </c:numRef>
          </c:yVal>
          <c:smooth val="0"/>
          <c:extLst>
            <c:ext xmlns:c16="http://schemas.microsoft.com/office/drawing/2014/chart" uri="{C3380CC4-5D6E-409C-BE32-E72D297353CC}">
              <c16:uniqueId val="{00000004-2FE2-4A65-BC02-AC16BEE04605}"/>
            </c:ext>
          </c:extLst>
        </c:ser>
        <c:dLbls>
          <c:showLegendKey val="0"/>
          <c:showVal val="0"/>
          <c:showCatName val="0"/>
          <c:showSerName val="0"/>
          <c:showPercent val="0"/>
          <c:showBubbleSize val="0"/>
        </c:dLbls>
        <c:axId val="338947456"/>
        <c:axId val="338948032"/>
      </c:scatterChart>
      <c:valAx>
        <c:axId val="33894745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948032"/>
        <c:crosses val="autoZero"/>
        <c:crossBetween val="midCat"/>
      </c:valAx>
      <c:valAx>
        <c:axId val="33894803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947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Jolthead Porgy</a:t>
            </a:r>
          </a:p>
        </c:rich>
      </c:tx>
      <c:overlay val="0"/>
    </c:title>
    <c:autoTitleDeleted val="0"/>
    <c:plotArea>
      <c:layout/>
      <c:scatterChart>
        <c:scatterStyle val="lineMarker"/>
        <c:varyColors val="0"/>
        <c:ser>
          <c:idx val="3"/>
          <c:order val="0"/>
          <c:tx>
            <c:strRef>
              <c:f>'Porgy Complex'!$AC$3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'Porgy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Complex'!$AC$4:$AC$35</c:f>
              <c:numCache>
                <c:formatCode>#,##0</c:formatCode>
                <c:ptCount val="32"/>
                <c:pt idx="0">
                  <c:v>231439.86197724997</c:v>
                </c:pt>
                <c:pt idx="1">
                  <c:v>31329.393264300001</c:v>
                </c:pt>
                <c:pt idx="2">
                  <c:v>18915.73265469</c:v>
                </c:pt>
                <c:pt idx="3">
                  <c:v>26743.5245388</c:v>
                </c:pt>
                <c:pt idx="4">
                  <c:v>20821.087187730005</c:v>
                </c:pt>
                <c:pt idx="5">
                  <c:v>18824.933083790002</c:v>
                </c:pt>
                <c:pt idx="6">
                  <c:v>23486.936174290007</c:v>
                </c:pt>
                <c:pt idx="7">
                  <c:v>46632.542989500005</c:v>
                </c:pt>
                <c:pt idx="8">
                  <c:v>41134.653932710011</c:v>
                </c:pt>
                <c:pt idx="9">
                  <c:v>12815.064067099996</c:v>
                </c:pt>
                <c:pt idx="10">
                  <c:v>25755.02903198998</c:v>
                </c:pt>
                <c:pt idx="11">
                  <c:v>14066.757495229996</c:v>
                </c:pt>
                <c:pt idx="12">
                  <c:v>16499.43890275</c:v>
                </c:pt>
                <c:pt idx="13">
                  <c:v>19080.957893489991</c:v>
                </c:pt>
                <c:pt idx="14">
                  <c:v>17443.939724891989</c:v>
                </c:pt>
                <c:pt idx="15">
                  <c:v>22476.558428009983</c:v>
                </c:pt>
                <c:pt idx="16">
                  <c:v>27807.619485994994</c:v>
                </c:pt>
                <c:pt idx="17">
                  <c:v>34492.504882617999</c:v>
                </c:pt>
                <c:pt idx="18">
                  <c:v>46697.879566651987</c:v>
                </c:pt>
                <c:pt idx="19">
                  <c:v>34166.365712369981</c:v>
                </c:pt>
                <c:pt idx="20">
                  <c:v>25151.314571211991</c:v>
                </c:pt>
                <c:pt idx="21">
                  <c:v>31940.863573478986</c:v>
                </c:pt>
                <c:pt idx="22">
                  <c:v>56549.844875572002</c:v>
                </c:pt>
                <c:pt idx="23">
                  <c:v>39403.015408670006</c:v>
                </c:pt>
                <c:pt idx="24">
                  <c:v>39464.361143800001</c:v>
                </c:pt>
                <c:pt idx="25">
                  <c:v>23128.094233329997</c:v>
                </c:pt>
                <c:pt idx="26">
                  <c:v>46682.616345836963</c:v>
                </c:pt>
                <c:pt idx="27">
                  <c:v>56108.402179152996</c:v>
                </c:pt>
                <c:pt idx="28">
                  <c:v>59099.782167960024</c:v>
                </c:pt>
                <c:pt idx="29">
                  <c:v>65680.535078389978</c:v>
                </c:pt>
                <c:pt idx="30">
                  <c:v>95172.049916164993</c:v>
                </c:pt>
                <c:pt idx="31">
                  <c:v>30542.170845779998</c:v>
                </c:pt>
              </c:numCache>
            </c:numRef>
          </c:yVal>
          <c:smooth val="0"/>
          <c:extLst>
            <c:ext xmlns:c16="http://schemas.microsoft.com/office/drawing/2014/chart" uri="{C3380CC4-5D6E-409C-BE32-E72D297353CC}">
              <c16:uniqueId val="{00000000-F75E-4262-9641-65B8F7A11570}"/>
            </c:ext>
          </c:extLst>
        </c:ser>
        <c:ser>
          <c:idx val="5"/>
          <c:order val="1"/>
          <c:tx>
            <c:strRef>
              <c:f>'Porgy Complex'!$AK$3</c:f>
              <c:strCache>
                <c:ptCount val="1"/>
                <c:pt idx="0">
                  <c:v>New Rec</c:v>
                </c:pt>
              </c:strCache>
            </c:strRef>
          </c:tx>
          <c:xVal>
            <c:numRef>
              <c:f>'Porgy Complex'!$AJ$4:$AJ$35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Complex'!$AK$4:$AK$35</c:f>
              <c:numCache>
                <c:formatCode>#,##0</c:formatCode>
                <c:ptCount val="32"/>
                <c:pt idx="0">
                  <c:v>286703.86201315001</c:v>
                </c:pt>
                <c:pt idx="1">
                  <c:v>41473.339763300013</c:v>
                </c:pt>
                <c:pt idx="2">
                  <c:v>21521.346840179998</c:v>
                </c:pt>
                <c:pt idx="3">
                  <c:v>34020.694338599977</c:v>
                </c:pt>
                <c:pt idx="4">
                  <c:v>23835.628395590003</c:v>
                </c:pt>
                <c:pt idx="5">
                  <c:v>24031.274326500003</c:v>
                </c:pt>
                <c:pt idx="6">
                  <c:v>36180.502266679978</c:v>
                </c:pt>
                <c:pt idx="7">
                  <c:v>73182.997017299975</c:v>
                </c:pt>
                <c:pt idx="8">
                  <c:v>108179.06766636002</c:v>
                </c:pt>
                <c:pt idx="9">
                  <c:v>14706.634627899999</c:v>
                </c:pt>
                <c:pt idx="10">
                  <c:v>40786.086911400023</c:v>
                </c:pt>
                <c:pt idx="11">
                  <c:v>16258.383808732995</c:v>
                </c:pt>
                <c:pt idx="12">
                  <c:v>28040.761660396998</c:v>
                </c:pt>
                <c:pt idx="13">
                  <c:v>54813.216516756023</c:v>
                </c:pt>
                <c:pt idx="14">
                  <c:v>32319.819187990004</c:v>
                </c:pt>
                <c:pt idx="15">
                  <c:v>33796.82301694397</c:v>
                </c:pt>
                <c:pt idx="16">
                  <c:v>50632.238246362031</c:v>
                </c:pt>
                <c:pt idx="17">
                  <c:v>80500.686323510075</c:v>
                </c:pt>
                <c:pt idx="18">
                  <c:v>62269.343448684012</c:v>
                </c:pt>
                <c:pt idx="19">
                  <c:v>38487.739460718993</c:v>
                </c:pt>
                <c:pt idx="20">
                  <c:v>35259.192742972991</c:v>
                </c:pt>
                <c:pt idx="21">
                  <c:v>46970.467010972017</c:v>
                </c:pt>
                <c:pt idx="22">
                  <c:v>66136.809243885014</c:v>
                </c:pt>
                <c:pt idx="23">
                  <c:v>58531.038585589988</c:v>
                </c:pt>
                <c:pt idx="24">
                  <c:v>55583.173756239987</c:v>
                </c:pt>
                <c:pt idx="25">
                  <c:v>29404.562346643008</c:v>
                </c:pt>
                <c:pt idx="26">
                  <c:v>64077.086539286953</c:v>
                </c:pt>
                <c:pt idx="27">
                  <c:v>92443.846803954046</c:v>
                </c:pt>
                <c:pt idx="28">
                  <c:v>122040.87096284996</c:v>
                </c:pt>
                <c:pt idx="29">
                  <c:v>138373.93544617807</c:v>
                </c:pt>
                <c:pt idx="30">
                  <c:v>173127.66666957899</c:v>
                </c:pt>
                <c:pt idx="31">
                  <c:v>45289.060046350009</c:v>
                </c:pt>
              </c:numCache>
            </c:numRef>
          </c:yVal>
          <c:smooth val="0"/>
          <c:extLst>
            <c:ext xmlns:c16="http://schemas.microsoft.com/office/drawing/2014/chart" uri="{C3380CC4-5D6E-409C-BE32-E72D297353CC}">
              <c16:uniqueId val="{00000001-F75E-4262-9641-65B8F7A11570}"/>
            </c:ext>
          </c:extLst>
        </c:ser>
        <c:ser>
          <c:idx val="0"/>
          <c:order val="2"/>
          <c:tx>
            <c:strRef>
              <c:f>'Porgy Complex'!$U$3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'Porgy Complex'!$T$4:$T$35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Complex'!$U$4:$U$35</c:f>
              <c:numCache>
                <c:formatCode>#,##0</c:formatCode>
                <c:ptCount val="32"/>
                <c:pt idx="0">
                  <c:v>0</c:v>
                </c:pt>
                <c:pt idx="1">
                  <c:v>0</c:v>
                </c:pt>
                <c:pt idx="2">
                  <c:v>0</c:v>
                </c:pt>
                <c:pt idx="3">
                  <c:v>0</c:v>
                </c:pt>
                <c:pt idx="4">
                  <c:v>0</c:v>
                </c:pt>
                <c:pt idx="5">
                  <c:v>0</c:v>
                </c:pt>
                <c:pt idx="6">
                  <c:v>0</c:v>
                </c:pt>
                <c:pt idx="7">
                  <c:v>2492</c:v>
                </c:pt>
                <c:pt idx="8">
                  <c:v>9</c:v>
                </c:pt>
                <c:pt idx="9">
                  <c:v>494</c:v>
                </c:pt>
                <c:pt idx="10">
                  <c:v>3226</c:v>
                </c:pt>
                <c:pt idx="11">
                  <c:v>3845</c:v>
                </c:pt>
                <c:pt idx="12">
                  <c:v>1008</c:v>
                </c:pt>
                <c:pt idx="13">
                  <c:v>958</c:v>
                </c:pt>
                <c:pt idx="14">
                  <c:v>3238</c:v>
                </c:pt>
                <c:pt idx="15">
                  <c:v>918</c:v>
                </c:pt>
                <c:pt idx="16">
                  <c:v>978</c:v>
                </c:pt>
                <c:pt idx="17">
                  <c:v>2682</c:v>
                </c:pt>
                <c:pt idx="18">
                  <c:v>3432</c:v>
                </c:pt>
                <c:pt idx="19">
                  <c:v>3719</c:v>
                </c:pt>
                <c:pt idx="20">
                  <c:v>1955</c:v>
                </c:pt>
                <c:pt idx="21">
                  <c:v>1423</c:v>
                </c:pt>
                <c:pt idx="22">
                  <c:v>2107</c:v>
                </c:pt>
                <c:pt idx="23">
                  <c:v>2602</c:v>
                </c:pt>
                <c:pt idx="24">
                  <c:v>2031</c:v>
                </c:pt>
                <c:pt idx="25">
                  <c:v>4766</c:v>
                </c:pt>
                <c:pt idx="26">
                  <c:v>7772</c:v>
                </c:pt>
                <c:pt idx="27">
                  <c:v>8260</c:v>
                </c:pt>
                <c:pt idx="28">
                  <c:v>7067</c:v>
                </c:pt>
                <c:pt idx="29">
                  <c:v>11688</c:v>
                </c:pt>
                <c:pt idx="30">
                  <c:v>14751</c:v>
                </c:pt>
                <c:pt idx="31">
                  <c:v>6982</c:v>
                </c:pt>
              </c:numCache>
            </c:numRef>
          </c:yVal>
          <c:smooth val="0"/>
          <c:extLst>
            <c:ext xmlns:c16="http://schemas.microsoft.com/office/drawing/2014/chart" uri="{C3380CC4-5D6E-409C-BE32-E72D297353CC}">
              <c16:uniqueId val="{00000002-F75E-4262-9641-65B8F7A11570}"/>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max val="300000"/>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Knobbed Porgy</a:t>
            </a:r>
          </a:p>
        </c:rich>
      </c:tx>
      <c:overlay val="0"/>
    </c:title>
    <c:autoTitleDeleted val="0"/>
    <c:plotArea>
      <c:layout/>
      <c:scatterChart>
        <c:scatterStyle val="lineMarker"/>
        <c:varyColors val="0"/>
        <c:ser>
          <c:idx val="3"/>
          <c:order val="0"/>
          <c:tx>
            <c:strRef>
              <c:f>'Porgy Complex'!$AD$3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'Porgy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Complex'!$AD$4:$AD$35</c:f>
              <c:numCache>
                <c:formatCode>#,##0</c:formatCode>
                <c:ptCount val="32"/>
                <c:pt idx="0">
                  <c:v>36962.257461999987</c:v>
                </c:pt>
                <c:pt idx="1">
                  <c:v>54105.851127410009</c:v>
                </c:pt>
                <c:pt idx="2">
                  <c:v>114079.04670538998</c:v>
                </c:pt>
                <c:pt idx="3">
                  <c:v>35516.406298950023</c:v>
                </c:pt>
                <c:pt idx="4">
                  <c:v>54240.923584079988</c:v>
                </c:pt>
                <c:pt idx="5">
                  <c:v>36729.195577140003</c:v>
                </c:pt>
                <c:pt idx="6">
                  <c:v>46457.221050870023</c:v>
                </c:pt>
                <c:pt idx="7">
                  <c:v>60311.524042720004</c:v>
                </c:pt>
                <c:pt idx="8">
                  <c:v>59702.064173540006</c:v>
                </c:pt>
                <c:pt idx="9">
                  <c:v>73176.557300140048</c:v>
                </c:pt>
                <c:pt idx="10">
                  <c:v>31555.513321379993</c:v>
                </c:pt>
                <c:pt idx="11">
                  <c:v>28607.289558700006</c:v>
                </c:pt>
                <c:pt idx="12">
                  <c:v>19727.752225099997</c:v>
                </c:pt>
                <c:pt idx="13">
                  <c:v>29701.442172109997</c:v>
                </c:pt>
                <c:pt idx="14">
                  <c:v>24596.263440880008</c:v>
                </c:pt>
                <c:pt idx="15">
                  <c:v>29938.015978150001</c:v>
                </c:pt>
                <c:pt idx="16">
                  <c:v>29673.820147928</c:v>
                </c:pt>
                <c:pt idx="17">
                  <c:v>28019.362954592001</c:v>
                </c:pt>
                <c:pt idx="18">
                  <c:v>35863.528334080598</c:v>
                </c:pt>
                <c:pt idx="19">
                  <c:v>30932.087911116007</c:v>
                </c:pt>
                <c:pt idx="20">
                  <c:v>13813.557740869999</c:v>
                </c:pt>
                <c:pt idx="21">
                  <c:v>19460.853896347002</c:v>
                </c:pt>
                <c:pt idx="22">
                  <c:v>15224.679197079999</c:v>
                </c:pt>
                <c:pt idx="23">
                  <c:v>14360.758295768002</c:v>
                </c:pt>
                <c:pt idx="24">
                  <c:v>12272.500220321997</c:v>
                </c:pt>
                <c:pt idx="25">
                  <c:v>7116.258052723002</c:v>
                </c:pt>
                <c:pt idx="26">
                  <c:v>41842.760260926007</c:v>
                </c:pt>
                <c:pt idx="27">
                  <c:v>24654.40207064099</c:v>
                </c:pt>
                <c:pt idx="28">
                  <c:v>11360.598089480003</c:v>
                </c:pt>
                <c:pt idx="29">
                  <c:v>8414.6230158949966</c:v>
                </c:pt>
                <c:pt idx="30">
                  <c:v>6508.7248569410003</c:v>
                </c:pt>
                <c:pt idx="31">
                  <c:v>4415.0619151960009</c:v>
                </c:pt>
              </c:numCache>
            </c:numRef>
          </c:yVal>
          <c:smooth val="0"/>
          <c:extLst>
            <c:ext xmlns:c16="http://schemas.microsoft.com/office/drawing/2014/chart" uri="{C3380CC4-5D6E-409C-BE32-E72D297353CC}">
              <c16:uniqueId val="{00000000-DD27-4424-A7F9-13C01CFF9265}"/>
            </c:ext>
          </c:extLst>
        </c:ser>
        <c:ser>
          <c:idx val="5"/>
          <c:order val="1"/>
          <c:tx>
            <c:strRef>
              <c:f>'Porgy Complex'!$AL$3</c:f>
              <c:strCache>
                <c:ptCount val="1"/>
                <c:pt idx="0">
                  <c:v>New Rec</c:v>
                </c:pt>
              </c:strCache>
            </c:strRef>
          </c:tx>
          <c:xVal>
            <c:numRef>
              <c:f>'Porgy Complex'!$AJ$4:$AJ$35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Complex'!$AL$4:$AL$35</c:f>
              <c:numCache>
                <c:formatCode>#,##0</c:formatCode>
                <c:ptCount val="32"/>
                <c:pt idx="0">
                  <c:v>36962.257461999987</c:v>
                </c:pt>
                <c:pt idx="1">
                  <c:v>58722.497033120002</c:v>
                </c:pt>
                <c:pt idx="2">
                  <c:v>120068.39382601998</c:v>
                </c:pt>
                <c:pt idx="3">
                  <c:v>48621.650229507017</c:v>
                </c:pt>
                <c:pt idx="4">
                  <c:v>119030.37712526003</c:v>
                </c:pt>
                <c:pt idx="5">
                  <c:v>37954.548733610005</c:v>
                </c:pt>
                <c:pt idx="6">
                  <c:v>40647.220186750019</c:v>
                </c:pt>
                <c:pt idx="7">
                  <c:v>64362.746824080008</c:v>
                </c:pt>
                <c:pt idx="8">
                  <c:v>68100.810049950029</c:v>
                </c:pt>
                <c:pt idx="9">
                  <c:v>55292.705880329973</c:v>
                </c:pt>
                <c:pt idx="10">
                  <c:v>29499.398264615997</c:v>
                </c:pt>
                <c:pt idx="11">
                  <c:v>26900.376008896004</c:v>
                </c:pt>
                <c:pt idx="12">
                  <c:v>27253.846393400003</c:v>
                </c:pt>
                <c:pt idx="13">
                  <c:v>31575.055511729002</c:v>
                </c:pt>
                <c:pt idx="14">
                  <c:v>48681.294886588999</c:v>
                </c:pt>
                <c:pt idx="15">
                  <c:v>32135.923688684004</c:v>
                </c:pt>
                <c:pt idx="16">
                  <c:v>45887.132145634008</c:v>
                </c:pt>
                <c:pt idx="17">
                  <c:v>41919.025310161996</c:v>
                </c:pt>
                <c:pt idx="18">
                  <c:v>45147.160797154225</c:v>
                </c:pt>
                <c:pt idx="19">
                  <c:v>54386.382317030984</c:v>
                </c:pt>
                <c:pt idx="20">
                  <c:v>15975.176612061003</c:v>
                </c:pt>
                <c:pt idx="21">
                  <c:v>22903.884028027001</c:v>
                </c:pt>
                <c:pt idx="22">
                  <c:v>22552.079365105994</c:v>
                </c:pt>
                <c:pt idx="23">
                  <c:v>28111.101307354009</c:v>
                </c:pt>
                <c:pt idx="24">
                  <c:v>16296.951464340998</c:v>
                </c:pt>
                <c:pt idx="25">
                  <c:v>8172.9573058400001</c:v>
                </c:pt>
                <c:pt idx="26">
                  <c:v>57575.228352840008</c:v>
                </c:pt>
                <c:pt idx="27">
                  <c:v>36675.070598002007</c:v>
                </c:pt>
                <c:pt idx="28">
                  <c:v>31665.804396060008</c:v>
                </c:pt>
                <c:pt idx="29">
                  <c:v>12711.698349575998</c:v>
                </c:pt>
                <c:pt idx="30">
                  <c:v>6903.0798668309999</c:v>
                </c:pt>
                <c:pt idx="31">
                  <c:v>4403.5542785400012</c:v>
                </c:pt>
              </c:numCache>
            </c:numRef>
          </c:yVal>
          <c:smooth val="0"/>
          <c:extLst>
            <c:ext xmlns:c16="http://schemas.microsoft.com/office/drawing/2014/chart" uri="{C3380CC4-5D6E-409C-BE32-E72D297353CC}">
              <c16:uniqueId val="{00000001-DD27-4424-A7F9-13C01CFF9265}"/>
            </c:ext>
          </c:extLst>
        </c:ser>
        <c:ser>
          <c:idx val="0"/>
          <c:order val="2"/>
          <c:tx>
            <c:strRef>
              <c:f>'Porgy Complex'!$V$3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'Porgy Complex'!$T$4:$T$35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Complex'!$V$4:$V$35</c:f>
              <c:numCache>
                <c:formatCode>#,##0</c:formatCode>
                <c:ptCount val="32"/>
                <c:pt idx="0">
                  <c:v>32438</c:v>
                </c:pt>
                <c:pt idx="1">
                  <c:v>51060</c:v>
                </c:pt>
                <c:pt idx="2">
                  <c:v>75008</c:v>
                </c:pt>
                <c:pt idx="3">
                  <c:v>34323</c:v>
                </c:pt>
                <c:pt idx="4">
                  <c:v>44139</c:v>
                </c:pt>
                <c:pt idx="5">
                  <c:v>46291</c:v>
                </c:pt>
                <c:pt idx="6">
                  <c:v>43343</c:v>
                </c:pt>
                <c:pt idx="7">
                  <c:v>43437</c:v>
                </c:pt>
                <c:pt idx="8">
                  <c:v>38521</c:v>
                </c:pt>
                <c:pt idx="9">
                  <c:v>44506</c:v>
                </c:pt>
                <c:pt idx="10">
                  <c:v>42120</c:v>
                </c:pt>
                <c:pt idx="11">
                  <c:v>36550</c:v>
                </c:pt>
                <c:pt idx="12">
                  <c:v>42874</c:v>
                </c:pt>
                <c:pt idx="13">
                  <c:v>44297</c:v>
                </c:pt>
                <c:pt idx="14">
                  <c:v>35549</c:v>
                </c:pt>
                <c:pt idx="15">
                  <c:v>44020</c:v>
                </c:pt>
                <c:pt idx="16">
                  <c:v>36935</c:v>
                </c:pt>
                <c:pt idx="17">
                  <c:v>17811</c:v>
                </c:pt>
                <c:pt idx="18">
                  <c:v>16163</c:v>
                </c:pt>
                <c:pt idx="19">
                  <c:v>14293</c:v>
                </c:pt>
                <c:pt idx="20">
                  <c:v>22996</c:v>
                </c:pt>
                <c:pt idx="21">
                  <c:v>20379</c:v>
                </c:pt>
                <c:pt idx="22">
                  <c:v>24956</c:v>
                </c:pt>
                <c:pt idx="23">
                  <c:v>20853</c:v>
                </c:pt>
                <c:pt idx="24">
                  <c:v>23455</c:v>
                </c:pt>
                <c:pt idx="25">
                  <c:v>27410</c:v>
                </c:pt>
                <c:pt idx="26">
                  <c:v>21936</c:v>
                </c:pt>
                <c:pt idx="27">
                  <c:v>22493</c:v>
                </c:pt>
                <c:pt idx="28">
                  <c:v>32568</c:v>
                </c:pt>
                <c:pt idx="29">
                  <c:v>10931</c:v>
                </c:pt>
                <c:pt idx="30">
                  <c:v>8986</c:v>
                </c:pt>
                <c:pt idx="31">
                  <c:v>14412</c:v>
                </c:pt>
              </c:numCache>
            </c:numRef>
          </c:yVal>
          <c:smooth val="0"/>
          <c:extLst>
            <c:ext xmlns:c16="http://schemas.microsoft.com/office/drawing/2014/chart" uri="{C3380CC4-5D6E-409C-BE32-E72D297353CC}">
              <c16:uniqueId val="{00000002-DD27-4424-A7F9-13C01CFF9265}"/>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Saucereye Porgy</a:t>
            </a:r>
          </a:p>
        </c:rich>
      </c:tx>
      <c:overlay val="0"/>
    </c:title>
    <c:autoTitleDeleted val="0"/>
    <c:plotArea>
      <c:layout/>
      <c:scatterChart>
        <c:scatterStyle val="lineMarker"/>
        <c:varyColors val="0"/>
        <c:ser>
          <c:idx val="3"/>
          <c:order val="0"/>
          <c:tx>
            <c:strRef>
              <c:f>'Porgy Complex'!$AE$3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'Porgy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Complex'!$AE$4:$AE$35</c:f>
              <c:numCache>
                <c:formatCode>#,##0</c:formatCode>
                <c:ptCount val="32"/>
                <c:pt idx="0">
                  <c:v>762.27792819999991</c:v>
                </c:pt>
                <c:pt idx="1">
                  <c:v>396.35842020000001</c:v>
                </c:pt>
                <c:pt idx="2">
                  <c:v>1141.4338546000001</c:v>
                </c:pt>
                <c:pt idx="3">
                  <c:v>218.87268800000001</c:v>
                </c:pt>
                <c:pt idx="4">
                  <c:v>1763.3580373</c:v>
                </c:pt>
                <c:pt idx="5">
                  <c:v>1438.5015000000001</c:v>
                </c:pt>
                <c:pt idx="6">
                  <c:v>7263.1229787800012</c:v>
                </c:pt>
                <c:pt idx="7">
                  <c:v>5939.7554388199978</c:v>
                </c:pt>
                <c:pt idx="8">
                  <c:v>9676.4757483899994</c:v>
                </c:pt>
                <c:pt idx="9">
                  <c:v>4224.6755257800005</c:v>
                </c:pt>
                <c:pt idx="10">
                  <c:v>3819.3151780000003</c:v>
                </c:pt>
                <c:pt idx="11">
                  <c:v>2738.7745800000002</c:v>
                </c:pt>
                <c:pt idx="12">
                  <c:v>2331.757060638</c:v>
                </c:pt>
                <c:pt idx="13">
                  <c:v>4547.6717062300004</c:v>
                </c:pt>
                <c:pt idx="14">
                  <c:v>2739.7918683000003</c:v>
                </c:pt>
                <c:pt idx="15">
                  <c:v>3844.5147716699998</c:v>
                </c:pt>
                <c:pt idx="16">
                  <c:v>2271.53809224</c:v>
                </c:pt>
                <c:pt idx="17">
                  <c:v>3625.9663979550005</c:v>
                </c:pt>
                <c:pt idx="18">
                  <c:v>2624.0495301649999</c:v>
                </c:pt>
                <c:pt idx="19">
                  <c:v>2940.792620449</c:v>
                </c:pt>
                <c:pt idx="20">
                  <c:v>2802.0653408900002</c:v>
                </c:pt>
                <c:pt idx="21">
                  <c:v>981.44217045000005</c:v>
                </c:pt>
                <c:pt idx="22">
                  <c:v>684.56798279999998</c:v>
                </c:pt>
                <c:pt idx="23">
                  <c:v>400.42604299000004</c:v>
                </c:pt>
                <c:pt idx="24">
                  <c:v>842.62215609999998</c:v>
                </c:pt>
                <c:pt idx="25">
                  <c:v>436.62103000000002</c:v>
                </c:pt>
                <c:pt idx="26">
                  <c:v>4574.5518902700005</c:v>
                </c:pt>
                <c:pt idx="27">
                  <c:v>2314.3346816500002</c:v>
                </c:pt>
                <c:pt idx="28">
                  <c:v>33.975090600000001</c:v>
                </c:pt>
                <c:pt idx="29">
                  <c:v>120.60705220000001</c:v>
                </c:pt>
                <c:pt idx="30">
                  <c:v>210.54861637000005</c:v>
                </c:pt>
                <c:pt idx="31">
                  <c:v>3.1195089999999999</c:v>
                </c:pt>
              </c:numCache>
            </c:numRef>
          </c:yVal>
          <c:smooth val="0"/>
          <c:extLst>
            <c:ext xmlns:c16="http://schemas.microsoft.com/office/drawing/2014/chart" uri="{C3380CC4-5D6E-409C-BE32-E72D297353CC}">
              <c16:uniqueId val="{00000000-CA33-422B-B4A4-BD566F3DBFC5}"/>
            </c:ext>
          </c:extLst>
        </c:ser>
        <c:ser>
          <c:idx val="5"/>
          <c:order val="1"/>
          <c:tx>
            <c:strRef>
              <c:f>'Porgy Complex'!$AM$3</c:f>
              <c:strCache>
                <c:ptCount val="1"/>
                <c:pt idx="0">
                  <c:v>New Rec</c:v>
                </c:pt>
              </c:strCache>
            </c:strRef>
          </c:tx>
          <c:xVal>
            <c:numRef>
              <c:f>'Porgy Complex'!$AJ$4:$AJ$35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Complex'!$AM$4:$AM$35</c:f>
              <c:numCache>
                <c:formatCode>#,##0</c:formatCode>
                <c:ptCount val="32"/>
                <c:pt idx="0">
                  <c:v>762.27792819999991</c:v>
                </c:pt>
                <c:pt idx="1">
                  <c:v>396.35842020000001</c:v>
                </c:pt>
                <c:pt idx="2">
                  <c:v>1141.4338546000001</c:v>
                </c:pt>
                <c:pt idx="3">
                  <c:v>218.87268800000001</c:v>
                </c:pt>
                <c:pt idx="4">
                  <c:v>441.75322702</c:v>
                </c:pt>
                <c:pt idx="5">
                  <c:v>1438.5015000000001</c:v>
                </c:pt>
                <c:pt idx="6">
                  <c:v>10720.222391900004</c:v>
                </c:pt>
                <c:pt idx="7">
                  <c:v>8342.6836241799992</c:v>
                </c:pt>
                <c:pt idx="8">
                  <c:v>24596.859115310006</c:v>
                </c:pt>
                <c:pt idx="9">
                  <c:v>7364.8616677000018</c:v>
                </c:pt>
                <c:pt idx="10">
                  <c:v>3819.3151780000003</c:v>
                </c:pt>
                <c:pt idx="11">
                  <c:v>2738.7745800000002</c:v>
                </c:pt>
                <c:pt idx="12">
                  <c:v>2515.8117148900001</c:v>
                </c:pt>
                <c:pt idx="13">
                  <c:v>13064.292188499998</c:v>
                </c:pt>
                <c:pt idx="14">
                  <c:v>3312.8780983000001</c:v>
                </c:pt>
                <c:pt idx="15">
                  <c:v>4691.9784599000013</c:v>
                </c:pt>
                <c:pt idx="16">
                  <c:v>4403.3257483200014</c:v>
                </c:pt>
                <c:pt idx="17">
                  <c:v>4372.7581378839996</c:v>
                </c:pt>
                <c:pt idx="18">
                  <c:v>2598.3833321689995</c:v>
                </c:pt>
                <c:pt idx="19">
                  <c:v>5722.2640606470004</c:v>
                </c:pt>
                <c:pt idx="20">
                  <c:v>4677.2138624029994</c:v>
                </c:pt>
                <c:pt idx="21">
                  <c:v>959.28601970799991</c:v>
                </c:pt>
                <c:pt idx="22">
                  <c:v>684.56798279999998</c:v>
                </c:pt>
                <c:pt idx="23">
                  <c:v>1256.5499736999996</c:v>
                </c:pt>
                <c:pt idx="24">
                  <c:v>1630.9688555</c:v>
                </c:pt>
                <c:pt idx="25">
                  <c:v>436.62103000000002</c:v>
                </c:pt>
                <c:pt idx="26">
                  <c:v>6916.9066391900005</c:v>
                </c:pt>
                <c:pt idx="27">
                  <c:v>4639.9226671500001</c:v>
                </c:pt>
                <c:pt idx="28">
                  <c:v>33.975090600000001</c:v>
                </c:pt>
                <c:pt idx="29">
                  <c:v>120.60705220000001</c:v>
                </c:pt>
                <c:pt idx="30">
                  <c:v>227.32671899000005</c:v>
                </c:pt>
                <c:pt idx="31">
                  <c:v>3.1195089999999999</c:v>
                </c:pt>
              </c:numCache>
            </c:numRef>
          </c:yVal>
          <c:smooth val="0"/>
          <c:extLst>
            <c:ext xmlns:c16="http://schemas.microsoft.com/office/drawing/2014/chart" uri="{C3380CC4-5D6E-409C-BE32-E72D297353CC}">
              <c16:uniqueId val="{00000001-CA33-422B-B4A4-BD566F3DBFC5}"/>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Scup</a:t>
            </a:r>
          </a:p>
        </c:rich>
      </c:tx>
      <c:overlay val="0"/>
    </c:title>
    <c:autoTitleDeleted val="0"/>
    <c:plotArea>
      <c:layout/>
      <c:scatterChart>
        <c:scatterStyle val="lineMarker"/>
        <c:varyColors val="0"/>
        <c:ser>
          <c:idx val="3"/>
          <c:order val="0"/>
          <c:tx>
            <c:strRef>
              <c:f>'Porgy Complex'!$AF$3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'Porgy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Complex'!$AF$4:$AF$35</c:f>
              <c:numCache>
                <c:formatCode>#,##0</c:formatCode>
                <c:ptCount val="32"/>
                <c:pt idx="0">
                  <c:v>3424.7302208000001</c:v>
                </c:pt>
                <c:pt idx="1">
                  <c:v>3189.8251979000011</c:v>
                </c:pt>
                <c:pt idx="2">
                  <c:v>3473.6703493699997</c:v>
                </c:pt>
                <c:pt idx="3">
                  <c:v>6178.6563937199999</c:v>
                </c:pt>
                <c:pt idx="4">
                  <c:v>2100.7304695099992</c:v>
                </c:pt>
                <c:pt idx="5">
                  <c:v>14845.927471344003</c:v>
                </c:pt>
                <c:pt idx="6">
                  <c:v>7971.8271866990008</c:v>
                </c:pt>
                <c:pt idx="7">
                  <c:v>14176.726849859999</c:v>
                </c:pt>
                <c:pt idx="8">
                  <c:v>31437.287087289995</c:v>
                </c:pt>
                <c:pt idx="9">
                  <c:v>6964.3539824100017</c:v>
                </c:pt>
                <c:pt idx="10">
                  <c:v>7732.287135437</c:v>
                </c:pt>
                <c:pt idx="11">
                  <c:v>10832.720291380996</c:v>
                </c:pt>
                <c:pt idx="12">
                  <c:v>4616.3025266699997</c:v>
                </c:pt>
                <c:pt idx="13">
                  <c:v>383.35789399999993</c:v>
                </c:pt>
                <c:pt idx="14">
                  <c:v>818.71589229999995</c:v>
                </c:pt>
                <c:pt idx="15">
                  <c:v>12651.576087300002</c:v>
                </c:pt>
                <c:pt idx="16">
                  <c:v>3451.2910534300004</c:v>
                </c:pt>
                <c:pt idx="17">
                  <c:v>5411.7778727799996</c:v>
                </c:pt>
                <c:pt idx="18">
                  <c:v>7861.1466556079995</c:v>
                </c:pt>
                <c:pt idx="19">
                  <c:v>12491.070380919997</c:v>
                </c:pt>
                <c:pt idx="20">
                  <c:v>9236.6684308530002</c:v>
                </c:pt>
                <c:pt idx="21">
                  <c:v>7392.4567499299992</c:v>
                </c:pt>
                <c:pt idx="22">
                  <c:v>5716.4109562000003</c:v>
                </c:pt>
                <c:pt idx="23">
                  <c:v>8551.034930400001</c:v>
                </c:pt>
                <c:pt idx="24">
                  <c:v>11239.001194783998</c:v>
                </c:pt>
                <c:pt idx="25">
                  <c:v>8280.2355630959992</c:v>
                </c:pt>
                <c:pt idx="26">
                  <c:v>8527.4890346951997</c:v>
                </c:pt>
                <c:pt idx="27">
                  <c:v>6693.3044890909987</c:v>
                </c:pt>
                <c:pt idx="28">
                  <c:v>9221.3911269109994</c:v>
                </c:pt>
                <c:pt idx="29">
                  <c:v>11858.106731496699</c:v>
                </c:pt>
                <c:pt idx="30">
                  <c:v>7959.1571500000009</c:v>
                </c:pt>
                <c:pt idx="31">
                  <c:v>8971.1623121510002</c:v>
                </c:pt>
              </c:numCache>
            </c:numRef>
          </c:yVal>
          <c:smooth val="0"/>
          <c:extLst>
            <c:ext xmlns:c16="http://schemas.microsoft.com/office/drawing/2014/chart" uri="{C3380CC4-5D6E-409C-BE32-E72D297353CC}">
              <c16:uniqueId val="{00000000-2700-413C-9234-81C12C246CB7}"/>
            </c:ext>
          </c:extLst>
        </c:ser>
        <c:ser>
          <c:idx val="5"/>
          <c:order val="1"/>
          <c:tx>
            <c:strRef>
              <c:f>'Porgy Complex'!$AN$3</c:f>
              <c:strCache>
                <c:ptCount val="1"/>
                <c:pt idx="0">
                  <c:v>New Rec</c:v>
                </c:pt>
              </c:strCache>
            </c:strRef>
          </c:tx>
          <c:xVal>
            <c:numRef>
              <c:f>'Porgy Complex'!$AJ$4:$AJ$35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Complex'!$AN$4:$AN$35</c:f>
              <c:numCache>
                <c:formatCode>#,##0</c:formatCode>
                <c:ptCount val="32"/>
                <c:pt idx="0">
                  <c:v>4045.2823937000003</c:v>
                </c:pt>
                <c:pt idx="1">
                  <c:v>3152.1533650100009</c:v>
                </c:pt>
                <c:pt idx="2">
                  <c:v>3661.1984174699996</c:v>
                </c:pt>
                <c:pt idx="3">
                  <c:v>5574.3278204149992</c:v>
                </c:pt>
                <c:pt idx="4">
                  <c:v>1630.4780680000001</c:v>
                </c:pt>
                <c:pt idx="5">
                  <c:v>27559.498745199999</c:v>
                </c:pt>
                <c:pt idx="6">
                  <c:v>8472.4158070689973</c:v>
                </c:pt>
                <c:pt idx="7">
                  <c:v>11930.550886759998</c:v>
                </c:pt>
                <c:pt idx="8">
                  <c:v>37392.163961890001</c:v>
                </c:pt>
                <c:pt idx="9">
                  <c:v>10117.051810430998</c:v>
                </c:pt>
                <c:pt idx="10">
                  <c:v>8305.1703705339987</c:v>
                </c:pt>
                <c:pt idx="11">
                  <c:v>33582.963114734994</c:v>
                </c:pt>
                <c:pt idx="12">
                  <c:v>4413.446661392999</c:v>
                </c:pt>
                <c:pt idx="13">
                  <c:v>383.35789399999993</c:v>
                </c:pt>
                <c:pt idx="14">
                  <c:v>648.94605599999988</c:v>
                </c:pt>
                <c:pt idx="15">
                  <c:v>15623.0758618</c:v>
                </c:pt>
                <c:pt idx="16">
                  <c:v>3635.9492592700003</c:v>
                </c:pt>
                <c:pt idx="17">
                  <c:v>9223.9391079999987</c:v>
                </c:pt>
                <c:pt idx="18">
                  <c:v>8498.6262273089978</c:v>
                </c:pt>
                <c:pt idx="19">
                  <c:v>20129.297840310006</c:v>
                </c:pt>
                <c:pt idx="20">
                  <c:v>9535.1721591550013</c:v>
                </c:pt>
                <c:pt idx="21">
                  <c:v>8096.3806986979989</c:v>
                </c:pt>
                <c:pt idx="22">
                  <c:v>5716.4109562000003</c:v>
                </c:pt>
                <c:pt idx="23">
                  <c:v>8551.034930400001</c:v>
                </c:pt>
                <c:pt idx="24">
                  <c:v>13336.13836628</c:v>
                </c:pt>
                <c:pt idx="25">
                  <c:v>8483.5984832446993</c:v>
                </c:pt>
                <c:pt idx="26">
                  <c:v>8767.0187824419991</c:v>
                </c:pt>
                <c:pt idx="27">
                  <c:v>6831.1183265049985</c:v>
                </c:pt>
                <c:pt idx="28">
                  <c:v>11966.385292209998</c:v>
                </c:pt>
                <c:pt idx="29">
                  <c:v>11523.5630651054</c:v>
                </c:pt>
                <c:pt idx="30">
                  <c:v>7959.1571500000009</c:v>
                </c:pt>
                <c:pt idx="31">
                  <c:v>10545.021462265999</c:v>
                </c:pt>
              </c:numCache>
            </c:numRef>
          </c:yVal>
          <c:smooth val="0"/>
          <c:extLst>
            <c:ext xmlns:c16="http://schemas.microsoft.com/office/drawing/2014/chart" uri="{C3380CC4-5D6E-409C-BE32-E72D297353CC}">
              <c16:uniqueId val="{00000001-2700-413C-9234-81C12C246CB7}"/>
            </c:ext>
          </c:extLst>
        </c:ser>
        <c:ser>
          <c:idx val="0"/>
          <c:order val="2"/>
          <c:tx>
            <c:strRef>
              <c:f>'Porgy Complex'!$X$3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'Porgy Complex'!$T$4:$T$35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Complex'!$X$4:$X$35</c:f>
              <c:numCache>
                <c:formatCode>#,##0</c:formatCode>
                <c:ptCount val="32"/>
                <c:pt idx="0">
                  <c:v>36970</c:v>
                </c:pt>
                <c:pt idx="1">
                  <c:v>41951</c:v>
                </c:pt>
                <c:pt idx="2">
                  <c:v>2151</c:v>
                </c:pt>
                <c:pt idx="3">
                  <c:v>3003</c:v>
                </c:pt>
                <c:pt idx="4">
                  <c:v>2104</c:v>
                </c:pt>
                <c:pt idx="5">
                  <c:v>993</c:v>
                </c:pt>
                <c:pt idx="6">
                  <c:v>7</c:v>
                </c:pt>
                <c:pt idx="7">
                  <c:v>1436</c:v>
                </c:pt>
                <c:pt idx="8">
                  <c:v>7049</c:v>
                </c:pt>
                <c:pt idx="9">
                  <c:v>7292</c:v>
                </c:pt>
                <c:pt idx="10">
                  <c:v>370</c:v>
                </c:pt>
                <c:pt idx="11">
                  <c:v>73</c:v>
                </c:pt>
                <c:pt idx="12">
                  <c:v>213</c:v>
                </c:pt>
                <c:pt idx="13">
                  <c:v>2</c:v>
                </c:pt>
                <c:pt idx="14">
                  <c:v>0</c:v>
                </c:pt>
                <c:pt idx="15">
                  <c:v>0</c:v>
                </c:pt>
                <c:pt idx="16">
                  <c:v>1</c:v>
                </c:pt>
                <c:pt idx="17">
                  <c:v>8</c:v>
                </c:pt>
                <c:pt idx="18">
                  <c:v>0</c:v>
                </c:pt>
                <c:pt idx="19">
                  <c:v>813</c:v>
                </c:pt>
                <c:pt idx="20">
                  <c:v>642</c:v>
                </c:pt>
                <c:pt idx="21">
                  <c:v>140</c:v>
                </c:pt>
                <c:pt idx="22">
                  <c:v>170</c:v>
                </c:pt>
                <c:pt idx="23">
                  <c:v>347</c:v>
                </c:pt>
                <c:pt idx="24">
                  <c:v>108</c:v>
                </c:pt>
                <c:pt idx="25">
                  <c:v>24</c:v>
                </c:pt>
                <c:pt idx="26">
                  <c:v>51</c:v>
                </c:pt>
                <c:pt idx="27">
                  <c:v>340</c:v>
                </c:pt>
                <c:pt idx="28">
                  <c:v>109</c:v>
                </c:pt>
                <c:pt idx="29">
                  <c:v>34</c:v>
                </c:pt>
                <c:pt idx="30">
                  <c:v>25</c:v>
                </c:pt>
                <c:pt idx="31">
                  <c:v>1</c:v>
                </c:pt>
              </c:numCache>
            </c:numRef>
          </c:yVal>
          <c:smooth val="0"/>
          <c:extLst>
            <c:ext xmlns:c16="http://schemas.microsoft.com/office/drawing/2014/chart" uri="{C3380CC4-5D6E-409C-BE32-E72D297353CC}">
              <c16:uniqueId val="{00000002-2700-413C-9234-81C12C246CB7}"/>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Whitebone Porgy</a:t>
            </a:r>
          </a:p>
        </c:rich>
      </c:tx>
      <c:overlay val="0"/>
    </c:title>
    <c:autoTitleDeleted val="0"/>
    <c:plotArea>
      <c:layout/>
      <c:scatterChart>
        <c:scatterStyle val="lineMarker"/>
        <c:varyColors val="0"/>
        <c:ser>
          <c:idx val="3"/>
          <c:order val="0"/>
          <c:tx>
            <c:strRef>
              <c:f>'Porgy Complex'!$AG$3</c:f>
              <c:strCache>
                <c:ptCount val="1"/>
                <c:pt idx="0">
                  <c:v>Old Rec</c:v>
                </c:pt>
              </c:strCache>
            </c:strRef>
          </c:tx>
          <c:spPr>
            <a:ln>
              <a:solidFill>
                <a:schemeClr val="accent2"/>
              </a:solidFill>
            </a:ln>
          </c:spPr>
          <c:marker>
            <c:symbol val="square"/>
            <c:size val="7"/>
            <c:spPr>
              <a:solidFill>
                <a:schemeClr val="accent2"/>
              </a:solidFill>
              <a:ln>
                <a:solidFill>
                  <a:schemeClr val="accent2"/>
                </a:solidFill>
              </a:ln>
            </c:spPr>
          </c:marker>
          <c:xVal>
            <c:numRef>
              <c:f>'Porgy Complex'!$AB$4:$AB$35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Complex'!$AG$4:$AG$35</c:f>
              <c:numCache>
                <c:formatCode>#,##0</c:formatCode>
                <c:ptCount val="32"/>
                <c:pt idx="0">
                  <c:v>23531.6818828</c:v>
                </c:pt>
                <c:pt idx="1">
                  <c:v>42490.382391100007</c:v>
                </c:pt>
                <c:pt idx="2">
                  <c:v>35506.672755699976</c:v>
                </c:pt>
                <c:pt idx="3">
                  <c:v>29340.960511187997</c:v>
                </c:pt>
                <c:pt idx="4">
                  <c:v>23024.893786830009</c:v>
                </c:pt>
                <c:pt idx="5">
                  <c:v>75148.751711908975</c:v>
                </c:pt>
                <c:pt idx="6">
                  <c:v>39929.944948959987</c:v>
                </c:pt>
                <c:pt idx="7">
                  <c:v>32970.707231613997</c:v>
                </c:pt>
                <c:pt idx="8">
                  <c:v>26401.423580752988</c:v>
                </c:pt>
                <c:pt idx="9">
                  <c:v>36265.783180930004</c:v>
                </c:pt>
                <c:pt idx="10">
                  <c:v>23860.559801469997</c:v>
                </c:pt>
                <c:pt idx="11">
                  <c:v>56600.436115249999</c:v>
                </c:pt>
                <c:pt idx="12">
                  <c:v>19437.628055545993</c:v>
                </c:pt>
                <c:pt idx="13">
                  <c:v>13781.996239380003</c:v>
                </c:pt>
                <c:pt idx="14">
                  <c:v>24237.406903832107</c:v>
                </c:pt>
                <c:pt idx="15">
                  <c:v>23260.178239645011</c:v>
                </c:pt>
                <c:pt idx="16">
                  <c:v>32028.640154514404</c:v>
                </c:pt>
                <c:pt idx="17">
                  <c:v>16953.046126838006</c:v>
                </c:pt>
                <c:pt idx="18">
                  <c:v>10903.186149717003</c:v>
                </c:pt>
                <c:pt idx="19">
                  <c:v>17323.585796226002</c:v>
                </c:pt>
                <c:pt idx="20">
                  <c:v>9695.8972358152969</c:v>
                </c:pt>
                <c:pt idx="21">
                  <c:v>21001.566301729999</c:v>
                </c:pt>
                <c:pt idx="22">
                  <c:v>29828.253616628001</c:v>
                </c:pt>
                <c:pt idx="23">
                  <c:v>11591.966838675999</c:v>
                </c:pt>
                <c:pt idx="24">
                  <c:v>25019.956417923306</c:v>
                </c:pt>
                <c:pt idx="25">
                  <c:v>20974.526004309009</c:v>
                </c:pt>
                <c:pt idx="26">
                  <c:v>31450.862508223199</c:v>
                </c:pt>
                <c:pt idx="27">
                  <c:v>27626.218465776008</c:v>
                </c:pt>
                <c:pt idx="28">
                  <c:v>48636.307335146004</c:v>
                </c:pt>
                <c:pt idx="29">
                  <c:v>25527.73494300001</c:v>
                </c:pt>
                <c:pt idx="30">
                  <c:v>30254.994568334012</c:v>
                </c:pt>
                <c:pt idx="31">
                  <c:v>24593.273956136993</c:v>
                </c:pt>
              </c:numCache>
            </c:numRef>
          </c:yVal>
          <c:smooth val="0"/>
          <c:extLst>
            <c:ext xmlns:c16="http://schemas.microsoft.com/office/drawing/2014/chart" uri="{C3380CC4-5D6E-409C-BE32-E72D297353CC}">
              <c16:uniqueId val="{00000000-9D30-44FF-BE8D-16EC24D83EEA}"/>
            </c:ext>
          </c:extLst>
        </c:ser>
        <c:ser>
          <c:idx val="5"/>
          <c:order val="1"/>
          <c:tx>
            <c:strRef>
              <c:f>'Porgy Complex'!$AO$3</c:f>
              <c:strCache>
                <c:ptCount val="1"/>
                <c:pt idx="0">
                  <c:v>New Rec</c:v>
                </c:pt>
              </c:strCache>
            </c:strRef>
          </c:tx>
          <c:xVal>
            <c:numRef>
              <c:f>'Porgy Complex'!$AJ$4:$AJ$35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Complex'!$AO$4:$AO$35</c:f>
              <c:numCache>
                <c:formatCode>#,##0</c:formatCode>
                <c:ptCount val="32"/>
                <c:pt idx="0">
                  <c:v>26324.3026918</c:v>
                </c:pt>
                <c:pt idx="1">
                  <c:v>41624.770072209998</c:v>
                </c:pt>
                <c:pt idx="2">
                  <c:v>31439.576119963993</c:v>
                </c:pt>
                <c:pt idx="3">
                  <c:v>48615.884334030015</c:v>
                </c:pt>
                <c:pt idx="4">
                  <c:v>35597.586835690017</c:v>
                </c:pt>
                <c:pt idx="5">
                  <c:v>76848.986086136982</c:v>
                </c:pt>
                <c:pt idx="6">
                  <c:v>64843.784360109988</c:v>
                </c:pt>
                <c:pt idx="7">
                  <c:v>40230.460486153985</c:v>
                </c:pt>
                <c:pt idx="8">
                  <c:v>33218.561826719997</c:v>
                </c:pt>
                <c:pt idx="9">
                  <c:v>38618.46191237001</c:v>
                </c:pt>
                <c:pt idx="10">
                  <c:v>40052.627645379987</c:v>
                </c:pt>
                <c:pt idx="11">
                  <c:v>100362.11607759999</c:v>
                </c:pt>
                <c:pt idx="12">
                  <c:v>21176.490322449004</c:v>
                </c:pt>
                <c:pt idx="13">
                  <c:v>17509.668714033007</c:v>
                </c:pt>
                <c:pt idx="14">
                  <c:v>67263.673567558013</c:v>
                </c:pt>
                <c:pt idx="15">
                  <c:v>50359.464171726082</c:v>
                </c:pt>
                <c:pt idx="16">
                  <c:v>55132.972790232998</c:v>
                </c:pt>
                <c:pt idx="17">
                  <c:v>37155.075439093998</c:v>
                </c:pt>
                <c:pt idx="18">
                  <c:v>16676.245390252003</c:v>
                </c:pt>
                <c:pt idx="19">
                  <c:v>41386.741246906</c:v>
                </c:pt>
                <c:pt idx="20">
                  <c:v>17589.446281611494</c:v>
                </c:pt>
                <c:pt idx="21">
                  <c:v>37547.279768691995</c:v>
                </c:pt>
                <c:pt idx="22">
                  <c:v>52860.962689391999</c:v>
                </c:pt>
                <c:pt idx="23">
                  <c:v>15184.709659033997</c:v>
                </c:pt>
                <c:pt idx="24">
                  <c:v>58796.470306287265</c:v>
                </c:pt>
                <c:pt idx="25">
                  <c:v>51212.768333282009</c:v>
                </c:pt>
                <c:pt idx="26">
                  <c:v>50461.805824834293</c:v>
                </c:pt>
                <c:pt idx="27">
                  <c:v>44409.300823270001</c:v>
                </c:pt>
                <c:pt idx="28">
                  <c:v>141736.19382347894</c:v>
                </c:pt>
                <c:pt idx="29">
                  <c:v>54947.351508129992</c:v>
                </c:pt>
                <c:pt idx="30">
                  <c:v>53972.553692534028</c:v>
                </c:pt>
                <c:pt idx="31">
                  <c:v>47418.497179248021</c:v>
                </c:pt>
              </c:numCache>
            </c:numRef>
          </c:yVal>
          <c:smooth val="0"/>
          <c:extLst>
            <c:ext xmlns:c16="http://schemas.microsoft.com/office/drawing/2014/chart" uri="{C3380CC4-5D6E-409C-BE32-E72D297353CC}">
              <c16:uniqueId val="{00000001-9D30-44FF-BE8D-16EC24D83EEA}"/>
            </c:ext>
          </c:extLst>
        </c:ser>
        <c:ser>
          <c:idx val="0"/>
          <c:order val="2"/>
          <c:tx>
            <c:strRef>
              <c:f>'Porgy Complex'!$Y$3</c:f>
              <c:strCache>
                <c:ptCount val="1"/>
                <c:pt idx="0">
                  <c:v>Commercial</c:v>
                </c:pt>
              </c:strCache>
            </c:strRef>
          </c:tx>
          <c:spPr>
            <a:ln>
              <a:solidFill>
                <a:schemeClr val="accent3"/>
              </a:solidFill>
            </a:ln>
          </c:spPr>
          <c:marker>
            <c:spPr>
              <a:solidFill>
                <a:schemeClr val="accent3"/>
              </a:solidFill>
              <a:ln>
                <a:solidFill>
                  <a:schemeClr val="accent3"/>
                </a:solidFill>
              </a:ln>
            </c:spPr>
          </c:marker>
          <c:xVal>
            <c:numRef>
              <c:f>'Porgy Complex'!$T$4:$T$35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Complex'!$Y$4:$Y$35</c:f>
              <c:numCache>
                <c:formatCode>#,##0</c:formatCode>
                <c:ptCount val="32"/>
                <c:pt idx="0">
                  <c:v>89</c:v>
                </c:pt>
                <c:pt idx="1">
                  <c:v>215</c:v>
                </c:pt>
                <c:pt idx="2">
                  <c:v>9178</c:v>
                </c:pt>
                <c:pt idx="3">
                  <c:v>277</c:v>
                </c:pt>
                <c:pt idx="4">
                  <c:v>866</c:v>
                </c:pt>
                <c:pt idx="5">
                  <c:v>865</c:v>
                </c:pt>
                <c:pt idx="6">
                  <c:v>36</c:v>
                </c:pt>
                <c:pt idx="7">
                  <c:v>148</c:v>
                </c:pt>
                <c:pt idx="8">
                  <c:v>33</c:v>
                </c:pt>
                <c:pt idx="9">
                  <c:v>40</c:v>
                </c:pt>
                <c:pt idx="10">
                  <c:v>47</c:v>
                </c:pt>
                <c:pt idx="11">
                  <c:v>419</c:v>
                </c:pt>
                <c:pt idx="12">
                  <c:v>190</c:v>
                </c:pt>
                <c:pt idx="13">
                  <c:v>0</c:v>
                </c:pt>
                <c:pt idx="14">
                  <c:v>0</c:v>
                </c:pt>
                <c:pt idx="15">
                  <c:v>0</c:v>
                </c:pt>
                <c:pt idx="16">
                  <c:v>1</c:v>
                </c:pt>
                <c:pt idx="17">
                  <c:v>0</c:v>
                </c:pt>
                <c:pt idx="18">
                  <c:v>29</c:v>
                </c:pt>
                <c:pt idx="19">
                  <c:v>0</c:v>
                </c:pt>
                <c:pt idx="20">
                  <c:v>0</c:v>
                </c:pt>
                <c:pt idx="21">
                  <c:v>0</c:v>
                </c:pt>
                <c:pt idx="22">
                  <c:v>5</c:v>
                </c:pt>
                <c:pt idx="23">
                  <c:v>30</c:v>
                </c:pt>
                <c:pt idx="24">
                  <c:v>0</c:v>
                </c:pt>
                <c:pt idx="25">
                  <c:v>16</c:v>
                </c:pt>
                <c:pt idx="26">
                  <c:v>3</c:v>
                </c:pt>
                <c:pt idx="27">
                  <c:v>17</c:v>
                </c:pt>
                <c:pt idx="28">
                  <c:v>108</c:v>
                </c:pt>
                <c:pt idx="29">
                  <c:v>20</c:v>
                </c:pt>
                <c:pt idx="30">
                  <c:v>120</c:v>
                </c:pt>
                <c:pt idx="31">
                  <c:v>4944</c:v>
                </c:pt>
              </c:numCache>
            </c:numRef>
          </c:yVal>
          <c:smooth val="0"/>
          <c:extLst>
            <c:ext xmlns:c16="http://schemas.microsoft.com/office/drawing/2014/chart" uri="{C3380CC4-5D6E-409C-BE32-E72D297353CC}">
              <c16:uniqueId val="{00000002-9D30-44FF-BE8D-16EC24D83EEA}"/>
            </c:ext>
          </c:extLst>
        </c:ser>
        <c:dLbls>
          <c:showLegendKey val="0"/>
          <c:showVal val="0"/>
          <c:showCatName val="0"/>
          <c:showSerName val="0"/>
          <c:showPercent val="0"/>
          <c:showBubbleSize val="0"/>
        </c:dLbls>
        <c:axId val="343538432"/>
        <c:axId val="343539008"/>
      </c:scatterChart>
      <c:valAx>
        <c:axId val="343538432"/>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539008"/>
        <c:crosses val="autoZero"/>
        <c:crossBetween val="midCat"/>
      </c:valAx>
      <c:valAx>
        <c:axId val="3435390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5384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Dolphin</a:t>
            </a:r>
            <a:r>
              <a:rPr lang="en-US" baseline="0"/>
              <a:t> Landings without Monroe County</a:t>
            </a:r>
            <a:endParaRPr lang="en-US"/>
          </a:p>
        </c:rich>
      </c:tx>
      <c:overlay val="0"/>
    </c:title>
    <c:autoTitleDeleted val="0"/>
    <c:plotArea>
      <c:layout/>
      <c:scatterChart>
        <c:scatterStyle val="lineMarker"/>
        <c:varyColors val="0"/>
        <c:ser>
          <c:idx val="1"/>
          <c:order val="0"/>
          <c:tx>
            <c:strRef>
              <c:f>Dolphin!$C$3</c:f>
              <c:strCache>
                <c:ptCount val="1"/>
                <c:pt idx="0">
                  <c:v>Old Rec</c:v>
                </c:pt>
              </c:strCache>
            </c:strRef>
          </c:tx>
          <c:xVal>
            <c:numRef>
              <c:f>Dolphin!$A$4:$A$35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Dolphin!$C$4:$C$35</c:f>
              <c:numCache>
                <c:formatCode>#,##0</c:formatCode>
                <c:ptCount val="32"/>
                <c:pt idx="0">
                  <c:v>5524202.9309281129</c:v>
                </c:pt>
                <c:pt idx="1">
                  <c:v>4560291.5010967804</c:v>
                </c:pt>
                <c:pt idx="2">
                  <c:v>5503707.9274821514</c:v>
                </c:pt>
                <c:pt idx="3">
                  <c:v>10906720.844031485</c:v>
                </c:pt>
                <c:pt idx="4">
                  <c:v>8733818.7985938136</c:v>
                </c:pt>
                <c:pt idx="5">
                  <c:v>12207515.864772685</c:v>
                </c:pt>
                <c:pt idx="6">
                  <c:v>6150771.2190978797</c:v>
                </c:pt>
                <c:pt idx="7">
                  <c:v>9172481.9031182677</c:v>
                </c:pt>
                <c:pt idx="8">
                  <c:v>12009568.593423793</c:v>
                </c:pt>
                <c:pt idx="9">
                  <c:v>14560309.635372801</c:v>
                </c:pt>
                <c:pt idx="10">
                  <c:v>9186378.4987490047</c:v>
                </c:pt>
                <c:pt idx="11">
                  <c:v>15004051.478920419</c:v>
                </c:pt>
                <c:pt idx="12">
                  <c:v>10403811.454603178</c:v>
                </c:pt>
                <c:pt idx="13">
                  <c:v>12452189.912578339</c:v>
                </c:pt>
                <c:pt idx="14">
                  <c:v>16005213.725364458</c:v>
                </c:pt>
                <c:pt idx="15">
                  <c:v>14587068.210521417</c:v>
                </c:pt>
                <c:pt idx="16">
                  <c:v>15894427.692637533</c:v>
                </c:pt>
                <c:pt idx="17">
                  <c:v>9911137.3465227317</c:v>
                </c:pt>
                <c:pt idx="18">
                  <c:v>7235090.0324512608</c:v>
                </c:pt>
                <c:pt idx="19">
                  <c:v>8629312.6281992458</c:v>
                </c:pt>
                <c:pt idx="20">
                  <c:v>8898207.0795849655</c:v>
                </c:pt>
                <c:pt idx="21">
                  <c:v>9598898.7538433485</c:v>
                </c:pt>
                <c:pt idx="22">
                  <c:v>7833546.7828414803</c:v>
                </c:pt>
                <c:pt idx="23">
                  <c:v>7570194.6298221862</c:v>
                </c:pt>
                <c:pt idx="24">
                  <c:v>6243399.3442135593</c:v>
                </c:pt>
                <c:pt idx="25">
                  <c:v>6527039.6223115101</c:v>
                </c:pt>
                <c:pt idx="26">
                  <c:v>6102749.5607649405</c:v>
                </c:pt>
                <c:pt idx="27">
                  <c:v>4028542.4404650689</c:v>
                </c:pt>
                <c:pt idx="28">
                  <c:v>5249534.7106624721</c:v>
                </c:pt>
                <c:pt idx="29">
                  <c:v>7555898.5900682556</c:v>
                </c:pt>
                <c:pt idx="30">
                  <c:v>6301310.1024698839</c:v>
                </c:pt>
                <c:pt idx="31">
                  <c:v>3770730.892351463</c:v>
                </c:pt>
              </c:numCache>
            </c:numRef>
          </c:yVal>
          <c:smooth val="0"/>
          <c:extLst>
            <c:ext xmlns:c16="http://schemas.microsoft.com/office/drawing/2014/chart" uri="{C3380CC4-5D6E-409C-BE32-E72D297353CC}">
              <c16:uniqueId val="{00000005-18B2-47DB-B403-87FE1F685DDE}"/>
            </c:ext>
          </c:extLst>
        </c:ser>
        <c:ser>
          <c:idx val="0"/>
          <c:order val="1"/>
          <c:tx>
            <c:strRef>
              <c:f>Dolphin!$F$3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Dolphin!$A$4:$A$35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Dolphin!$F$4:$F$35</c:f>
              <c:numCache>
                <c:formatCode>#,##0</c:formatCode>
                <c:ptCount val="32"/>
                <c:pt idx="0">
                  <c:v>6568744.0879082512</c:v>
                </c:pt>
                <c:pt idx="1">
                  <c:v>7171118.7537652506</c:v>
                </c:pt>
                <c:pt idx="2">
                  <c:v>7354328.5863041701</c:v>
                </c:pt>
                <c:pt idx="3">
                  <c:v>15853090.595404845</c:v>
                </c:pt>
                <c:pt idx="4">
                  <c:v>12146592.628621344</c:v>
                </c:pt>
                <c:pt idx="5">
                  <c:v>16218311.521183055</c:v>
                </c:pt>
                <c:pt idx="6">
                  <c:v>8643299.7290922962</c:v>
                </c:pt>
                <c:pt idx="7">
                  <c:v>9437612.9301357213</c:v>
                </c:pt>
                <c:pt idx="8">
                  <c:v>11342007.883292759</c:v>
                </c:pt>
                <c:pt idx="9">
                  <c:v>14051121.047246363</c:v>
                </c:pt>
                <c:pt idx="10">
                  <c:v>9431565.6585996915</c:v>
                </c:pt>
                <c:pt idx="11">
                  <c:v>11516565.986461468</c:v>
                </c:pt>
                <c:pt idx="12">
                  <c:v>8652703.2565550581</c:v>
                </c:pt>
                <c:pt idx="13">
                  <c:v>14885580.008898152</c:v>
                </c:pt>
                <c:pt idx="14">
                  <c:v>19381368.566114813</c:v>
                </c:pt>
                <c:pt idx="15">
                  <c:v>17178624.609758183</c:v>
                </c:pt>
                <c:pt idx="16">
                  <c:v>18023658.691262152</c:v>
                </c:pt>
                <c:pt idx="17">
                  <c:v>13840586.360176375</c:v>
                </c:pt>
                <c:pt idx="18">
                  <c:v>10238460.87509766</c:v>
                </c:pt>
                <c:pt idx="19">
                  <c:v>11028558.495946305</c:v>
                </c:pt>
                <c:pt idx="20">
                  <c:v>14110123.362943634</c:v>
                </c:pt>
                <c:pt idx="21">
                  <c:v>13410699.114290779</c:v>
                </c:pt>
                <c:pt idx="22">
                  <c:v>10289583.120446386</c:v>
                </c:pt>
                <c:pt idx="23">
                  <c:v>14963657.229118079</c:v>
                </c:pt>
                <c:pt idx="24">
                  <c:v>9946496.2625970989</c:v>
                </c:pt>
                <c:pt idx="25">
                  <c:v>13187704.216142507</c:v>
                </c:pt>
                <c:pt idx="26">
                  <c:v>11319265.507770803</c:v>
                </c:pt>
                <c:pt idx="27">
                  <c:v>8714853.7719850689</c:v>
                </c:pt>
                <c:pt idx="28">
                  <c:v>13879977.97879179</c:v>
                </c:pt>
                <c:pt idx="29">
                  <c:v>20344050.870058242</c:v>
                </c:pt>
                <c:pt idx="30">
                  <c:v>15020562.223387077</c:v>
                </c:pt>
                <c:pt idx="31">
                  <c:v>10757738.451992178</c:v>
                </c:pt>
              </c:numCache>
            </c:numRef>
          </c:yVal>
          <c:smooth val="0"/>
          <c:extLst>
            <c:ext xmlns:c16="http://schemas.microsoft.com/office/drawing/2014/chart" uri="{C3380CC4-5D6E-409C-BE32-E72D297353CC}">
              <c16:uniqueId val="{00000001-18B2-47DB-B403-87FE1F685DDE}"/>
            </c:ext>
          </c:extLst>
        </c:ser>
        <c:ser>
          <c:idx val="2"/>
          <c:order val="2"/>
          <c:tx>
            <c:strRef>
              <c:f>Dolphin!$D$3</c:f>
              <c:strCache>
                <c:ptCount val="1"/>
                <c:pt idx="0">
                  <c:v>Commercial</c:v>
                </c:pt>
              </c:strCache>
            </c:strRef>
          </c:tx>
          <c:xVal>
            <c:numRef>
              <c:f>Dolphin!$A$4:$A$35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Dolphin!$D$4:$D$35</c:f>
              <c:numCache>
                <c:formatCode>#,##0</c:formatCode>
                <c:ptCount val="32"/>
                <c:pt idx="0">
                  <c:v>536362</c:v>
                </c:pt>
                <c:pt idx="1">
                  <c:v>496478</c:v>
                </c:pt>
                <c:pt idx="2">
                  <c:v>524719</c:v>
                </c:pt>
                <c:pt idx="3">
                  <c:v>1063399</c:v>
                </c:pt>
                <c:pt idx="4">
                  <c:v>1015896</c:v>
                </c:pt>
                <c:pt idx="5">
                  <c:v>1602698</c:v>
                </c:pt>
                <c:pt idx="6">
                  <c:v>667183</c:v>
                </c:pt>
                <c:pt idx="7">
                  <c:v>934393</c:v>
                </c:pt>
                <c:pt idx="8">
                  <c:v>1200066</c:v>
                </c:pt>
                <c:pt idx="9">
                  <c:v>2136534</c:v>
                </c:pt>
                <c:pt idx="10">
                  <c:v>1225669</c:v>
                </c:pt>
                <c:pt idx="11">
                  <c:v>1602801</c:v>
                </c:pt>
                <c:pt idx="12">
                  <c:v>823742</c:v>
                </c:pt>
                <c:pt idx="13">
                  <c:v>1047161</c:v>
                </c:pt>
                <c:pt idx="14">
                  <c:v>987626</c:v>
                </c:pt>
                <c:pt idx="15">
                  <c:v>765376</c:v>
                </c:pt>
                <c:pt idx="16">
                  <c:v>708092</c:v>
                </c:pt>
                <c:pt idx="17">
                  <c:v>723508</c:v>
                </c:pt>
                <c:pt idx="18">
                  <c:v>859702</c:v>
                </c:pt>
                <c:pt idx="19">
                  <c:v>577615</c:v>
                </c:pt>
                <c:pt idx="20">
                  <c:v>650308</c:v>
                </c:pt>
                <c:pt idx="21">
                  <c:v>999162</c:v>
                </c:pt>
                <c:pt idx="22">
                  <c:v>836373</c:v>
                </c:pt>
                <c:pt idx="23">
                  <c:v>1296013</c:v>
                </c:pt>
                <c:pt idx="24">
                  <c:v>715369</c:v>
                </c:pt>
                <c:pt idx="25">
                  <c:v>794441</c:v>
                </c:pt>
                <c:pt idx="26">
                  <c:v>862040</c:v>
                </c:pt>
                <c:pt idx="27">
                  <c:v>756456</c:v>
                </c:pt>
                <c:pt idx="28">
                  <c:v>1302989</c:v>
                </c:pt>
                <c:pt idx="29">
                  <c:v>1110104</c:v>
                </c:pt>
                <c:pt idx="30">
                  <c:v>937339</c:v>
                </c:pt>
                <c:pt idx="31">
                  <c:v>475266</c:v>
                </c:pt>
              </c:numCache>
            </c:numRef>
          </c:yVal>
          <c:smooth val="0"/>
          <c:extLst>
            <c:ext xmlns:c16="http://schemas.microsoft.com/office/drawing/2014/chart" uri="{C3380CC4-5D6E-409C-BE32-E72D297353CC}">
              <c16:uniqueId val="{00000003-18B2-47DB-B403-87FE1F685DDE}"/>
            </c:ext>
          </c:extLst>
        </c:ser>
        <c:dLbls>
          <c:showLegendKey val="0"/>
          <c:showVal val="0"/>
          <c:showCatName val="0"/>
          <c:showSerName val="0"/>
          <c:showPercent val="0"/>
          <c:showBubbleSize val="0"/>
        </c:dLbls>
        <c:axId val="345433216"/>
        <c:axId val="345433792"/>
      </c:scatterChart>
      <c:valAx>
        <c:axId val="345433216"/>
        <c:scaling>
          <c:orientation val="minMax"/>
          <c:max val="2017"/>
          <c:min val="1986"/>
        </c:scaling>
        <c:delete val="0"/>
        <c:axPos val="b"/>
        <c:title>
          <c:tx>
            <c:rich>
              <a:bodyPr/>
              <a:lstStyle/>
              <a:p>
                <a:pPr>
                  <a:defRPr/>
                </a:pPr>
                <a:r>
                  <a:rPr lang="en-US"/>
                  <a:t>Year</a:t>
                </a:r>
              </a:p>
            </c:rich>
          </c:tx>
          <c:overlay val="0"/>
        </c:title>
        <c:numFmt formatCode="General" sourceLinked="1"/>
        <c:majorTickMark val="cross"/>
        <c:minorTickMark val="none"/>
        <c:tickLblPos val="nextTo"/>
        <c:spPr>
          <a:ln w="12700">
            <a:solidFill>
              <a:schemeClr val="tx1"/>
            </a:solidFill>
          </a:ln>
        </c:spPr>
        <c:crossAx val="345433792"/>
        <c:crosses val="autoZero"/>
        <c:crossBetween val="midCat"/>
        <c:majorUnit val="2"/>
      </c:valAx>
      <c:valAx>
        <c:axId val="345433792"/>
        <c:scaling>
          <c:orientation val="minMax"/>
          <c:max val="22000000"/>
          <c:min val="0"/>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3216"/>
        <c:crosses val="autoZero"/>
        <c:crossBetween val="midCat"/>
        <c:majorUnit val="4000000"/>
      </c:valAx>
    </c:plotArea>
    <c:legend>
      <c:legendPos val="r"/>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Dolphin Landings with Monroe County</a:t>
            </a:r>
          </a:p>
        </c:rich>
      </c:tx>
      <c:overlay val="0"/>
    </c:title>
    <c:autoTitleDeleted val="0"/>
    <c:plotArea>
      <c:layout/>
      <c:scatterChart>
        <c:scatterStyle val="lineMarker"/>
        <c:varyColors val="0"/>
        <c:ser>
          <c:idx val="1"/>
          <c:order val="0"/>
          <c:tx>
            <c:strRef>
              <c:f>Dolphin!$C$44</c:f>
              <c:strCache>
                <c:ptCount val="1"/>
                <c:pt idx="0">
                  <c:v>Old Rec</c:v>
                </c:pt>
              </c:strCache>
            </c:strRef>
          </c:tx>
          <c:xVal>
            <c:numRef>
              <c:f>Dolphin!$A$45:$A$76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Dolphin!$C$45:$C$76</c:f>
              <c:numCache>
                <c:formatCode>#,##0</c:formatCode>
                <c:ptCount val="32"/>
                <c:pt idx="0">
                  <c:v>7315026.9991642693</c:v>
                </c:pt>
                <c:pt idx="1">
                  <c:v>8324713.8176168008</c:v>
                </c:pt>
                <c:pt idx="2">
                  <c:v>5593863.1091004489</c:v>
                </c:pt>
                <c:pt idx="3">
                  <c:v>13583923.976219742</c:v>
                </c:pt>
                <c:pt idx="4">
                  <c:v>13348002.566634782</c:v>
                </c:pt>
                <c:pt idx="5">
                  <c:v>17908806.356154062</c:v>
                </c:pt>
                <c:pt idx="6">
                  <c:v>9747244.6517151389</c:v>
                </c:pt>
                <c:pt idx="7">
                  <c:v>12950482.652452605</c:v>
                </c:pt>
                <c:pt idx="8">
                  <c:v>14292180.191793693</c:v>
                </c:pt>
                <c:pt idx="9">
                  <c:v>20789917.87091827</c:v>
                </c:pt>
                <c:pt idx="10">
                  <c:v>13948055.511134151</c:v>
                </c:pt>
                <c:pt idx="11">
                  <c:v>27100932.014319155</c:v>
                </c:pt>
                <c:pt idx="12">
                  <c:v>15111072.148338247</c:v>
                </c:pt>
                <c:pt idx="13">
                  <c:v>15955860.890409529</c:v>
                </c:pt>
                <c:pt idx="14">
                  <c:v>17994241.173414815</c:v>
                </c:pt>
                <c:pt idx="15">
                  <c:v>16927153.255725637</c:v>
                </c:pt>
                <c:pt idx="16">
                  <c:v>17666924.267680369</c:v>
                </c:pt>
                <c:pt idx="17">
                  <c:v>12126174.074471444</c:v>
                </c:pt>
                <c:pt idx="18">
                  <c:v>8795589.6572973318</c:v>
                </c:pt>
                <c:pt idx="19">
                  <c:v>9789349.7319677025</c:v>
                </c:pt>
                <c:pt idx="20">
                  <c:v>9912165.4443874676</c:v>
                </c:pt>
                <c:pt idx="21">
                  <c:v>10888627.96064917</c:v>
                </c:pt>
                <c:pt idx="22">
                  <c:v>9323418.5824223384</c:v>
                </c:pt>
                <c:pt idx="23">
                  <c:v>8917759.3492258079</c:v>
                </c:pt>
                <c:pt idx="24">
                  <c:v>6921563.2101976955</c:v>
                </c:pt>
                <c:pt idx="25">
                  <c:v>7438104.2247339506</c:v>
                </c:pt>
                <c:pt idx="26">
                  <c:v>7270379.4803202804</c:v>
                </c:pt>
                <c:pt idx="27">
                  <c:v>6346204.8917994685</c:v>
                </c:pt>
                <c:pt idx="28">
                  <c:v>6805710.553013633</c:v>
                </c:pt>
                <c:pt idx="29">
                  <c:v>10596962.971492907</c:v>
                </c:pt>
                <c:pt idx="30">
                  <c:v>7136639.3623446384</c:v>
                </c:pt>
                <c:pt idx="31">
                  <c:v>4785841.1780934045</c:v>
                </c:pt>
              </c:numCache>
            </c:numRef>
          </c:yVal>
          <c:smooth val="0"/>
          <c:extLst>
            <c:ext xmlns:c16="http://schemas.microsoft.com/office/drawing/2014/chart" uri="{C3380CC4-5D6E-409C-BE32-E72D297353CC}">
              <c16:uniqueId val="{00000000-B911-4FE2-B606-333E8B61DEB9}"/>
            </c:ext>
          </c:extLst>
        </c:ser>
        <c:ser>
          <c:idx val="0"/>
          <c:order val="1"/>
          <c:tx>
            <c:strRef>
              <c:f>Dolphin!$F$44</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Dolphin!$A$45:$A$76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Dolphin!$F$45:$F$76</c:f>
              <c:numCache>
                <c:formatCode>#,##0</c:formatCode>
                <c:ptCount val="32"/>
                <c:pt idx="0">
                  <c:v>8675489.6146915536</c:v>
                </c:pt>
                <c:pt idx="1">
                  <c:v>9312773.4743952546</c:v>
                </c:pt>
                <c:pt idx="2">
                  <c:v>9299826.2669321708</c:v>
                </c:pt>
                <c:pt idx="3">
                  <c:v>26796200.781757865</c:v>
                </c:pt>
                <c:pt idx="4">
                  <c:v>25376551.031705696</c:v>
                </c:pt>
                <c:pt idx="5">
                  <c:v>29136406.511346918</c:v>
                </c:pt>
                <c:pt idx="6">
                  <c:v>19501672.034973178</c:v>
                </c:pt>
                <c:pt idx="7">
                  <c:v>16204825.205604715</c:v>
                </c:pt>
                <c:pt idx="8">
                  <c:v>15956346.268655354</c:v>
                </c:pt>
                <c:pt idx="9">
                  <c:v>23621406.441264648</c:v>
                </c:pt>
                <c:pt idx="10">
                  <c:v>17128800.425579689</c:v>
                </c:pt>
                <c:pt idx="11">
                  <c:v>30550733.755265772</c:v>
                </c:pt>
                <c:pt idx="12">
                  <c:v>18609355.406445939</c:v>
                </c:pt>
                <c:pt idx="13">
                  <c:v>20396753.485486299</c:v>
                </c:pt>
                <c:pt idx="14">
                  <c:v>23717036.431525208</c:v>
                </c:pt>
                <c:pt idx="15">
                  <c:v>22683777.149034478</c:v>
                </c:pt>
                <c:pt idx="16">
                  <c:v>20631420.063031707</c:v>
                </c:pt>
                <c:pt idx="17">
                  <c:v>17498411.693231303</c:v>
                </c:pt>
                <c:pt idx="18">
                  <c:v>11886228.78361872</c:v>
                </c:pt>
                <c:pt idx="19">
                  <c:v>12768796.221766204</c:v>
                </c:pt>
                <c:pt idx="20">
                  <c:v>16214197.217188636</c:v>
                </c:pt>
                <c:pt idx="21">
                  <c:v>16291775.387608746</c:v>
                </c:pt>
                <c:pt idx="22">
                  <c:v>12951290.438661084</c:v>
                </c:pt>
                <c:pt idx="23">
                  <c:v>17167225.083089069</c:v>
                </c:pt>
                <c:pt idx="24">
                  <c:v>11147038.422156174</c:v>
                </c:pt>
                <c:pt idx="25">
                  <c:v>14946849.102028606</c:v>
                </c:pt>
                <c:pt idx="26">
                  <c:v>13690702.946863802</c:v>
                </c:pt>
                <c:pt idx="27">
                  <c:v>14761872.765543668</c:v>
                </c:pt>
                <c:pt idx="28">
                  <c:v>16511497.237522196</c:v>
                </c:pt>
                <c:pt idx="29">
                  <c:v>25281308.129960258</c:v>
                </c:pt>
                <c:pt idx="30">
                  <c:v>16199537.359513978</c:v>
                </c:pt>
                <c:pt idx="31">
                  <c:v>12150031.260455919</c:v>
                </c:pt>
              </c:numCache>
            </c:numRef>
          </c:yVal>
          <c:smooth val="0"/>
          <c:extLst>
            <c:ext xmlns:c16="http://schemas.microsoft.com/office/drawing/2014/chart" uri="{C3380CC4-5D6E-409C-BE32-E72D297353CC}">
              <c16:uniqueId val="{00000001-B911-4FE2-B606-333E8B61DEB9}"/>
            </c:ext>
          </c:extLst>
        </c:ser>
        <c:ser>
          <c:idx val="2"/>
          <c:order val="2"/>
          <c:tx>
            <c:strRef>
              <c:f>Dolphin!$D$44</c:f>
              <c:strCache>
                <c:ptCount val="1"/>
                <c:pt idx="0">
                  <c:v>Commercial</c:v>
                </c:pt>
              </c:strCache>
            </c:strRef>
          </c:tx>
          <c:xVal>
            <c:numRef>
              <c:f>Dolphin!$A$45:$A$76</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Dolphin!$D$45:$D$76</c:f>
              <c:numCache>
                <c:formatCode>#,##0</c:formatCode>
                <c:ptCount val="32"/>
                <c:pt idx="0">
                  <c:v>536362</c:v>
                </c:pt>
                <c:pt idx="1">
                  <c:v>496478</c:v>
                </c:pt>
                <c:pt idx="2">
                  <c:v>524719</c:v>
                </c:pt>
                <c:pt idx="3">
                  <c:v>1063399</c:v>
                </c:pt>
                <c:pt idx="4">
                  <c:v>1015896</c:v>
                </c:pt>
                <c:pt idx="5">
                  <c:v>1602698</c:v>
                </c:pt>
                <c:pt idx="6">
                  <c:v>667183</c:v>
                </c:pt>
                <c:pt idx="7">
                  <c:v>934393</c:v>
                </c:pt>
                <c:pt idx="8">
                  <c:v>1200066</c:v>
                </c:pt>
                <c:pt idx="9">
                  <c:v>2136534</c:v>
                </c:pt>
                <c:pt idx="10">
                  <c:v>1225669</c:v>
                </c:pt>
                <c:pt idx="11">
                  <c:v>1602801</c:v>
                </c:pt>
                <c:pt idx="12">
                  <c:v>823742</c:v>
                </c:pt>
                <c:pt idx="13">
                  <c:v>1047161</c:v>
                </c:pt>
                <c:pt idx="14">
                  <c:v>987626</c:v>
                </c:pt>
                <c:pt idx="15">
                  <c:v>765376</c:v>
                </c:pt>
                <c:pt idx="16">
                  <c:v>708092</c:v>
                </c:pt>
                <c:pt idx="17">
                  <c:v>723508</c:v>
                </c:pt>
                <c:pt idx="18">
                  <c:v>859702</c:v>
                </c:pt>
                <c:pt idx="19">
                  <c:v>577615</c:v>
                </c:pt>
                <c:pt idx="20">
                  <c:v>650308</c:v>
                </c:pt>
                <c:pt idx="21">
                  <c:v>999162</c:v>
                </c:pt>
                <c:pt idx="22">
                  <c:v>836373</c:v>
                </c:pt>
                <c:pt idx="23">
                  <c:v>1296013</c:v>
                </c:pt>
                <c:pt idx="24">
                  <c:v>715369</c:v>
                </c:pt>
                <c:pt idx="25">
                  <c:v>794441</c:v>
                </c:pt>
                <c:pt idx="26">
                  <c:v>862040</c:v>
                </c:pt>
                <c:pt idx="27">
                  <c:v>756456</c:v>
                </c:pt>
                <c:pt idx="28">
                  <c:v>1302989</c:v>
                </c:pt>
                <c:pt idx="29">
                  <c:v>1110104</c:v>
                </c:pt>
                <c:pt idx="30">
                  <c:v>937339</c:v>
                </c:pt>
                <c:pt idx="31">
                  <c:v>475266</c:v>
                </c:pt>
              </c:numCache>
            </c:numRef>
          </c:yVal>
          <c:smooth val="0"/>
          <c:extLst>
            <c:ext xmlns:c16="http://schemas.microsoft.com/office/drawing/2014/chart" uri="{C3380CC4-5D6E-409C-BE32-E72D297353CC}">
              <c16:uniqueId val="{00000002-B911-4FE2-B606-333E8B61DEB9}"/>
            </c:ext>
          </c:extLst>
        </c:ser>
        <c:dLbls>
          <c:showLegendKey val="0"/>
          <c:showVal val="0"/>
          <c:showCatName val="0"/>
          <c:showSerName val="0"/>
          <c:showPercent val="0"/>
          <c:showBubbleSize val="0"/>
        </c:dLbls>
        <c:axId val="345433216"/>
        <c:axId val="345433792"/>
      </c:scatterChart>
      <c:valAx>
        <c:axId val="345433216"/>
        <c:scaling>
          <c:orientation val="minMax"/>
          <c:max val="2017"/>
          <c:min val="1986"/>
        </c:scaling>
        <c:delete val="0"/>
        <c:axPos val="b"/>
        <c:title>
          <c:tx>
            <c:rich>
              <a:bodyPr/>
              <a:lstStyle/>
              <a:p>
                <a:pPr>
                  <a:defRPr/>
                </a:pPr>
                <a:r>
                  <a:rPr lang="en-US"/>
                  <a:t>Year</a:t>
                </a:r>
              </a:p>
            </c:rich>
          </c:tx>
          <c:overlay val="0"/>
        </c:title>
        <c:numFmt formatCode="General" sourceLinked="1"/>
        <c:majorTickMark val="cross"/>
        <c:minorTickMark val="none"/>
        <c:tickLblPos val="nextTo"/>
        <c:spPr>
          <a:ln w="12700">
            <a:solidFill>
              <a:schemeClr val="tx1"/>
            </a:solidFill>
          </a:ln>
        </c:spPr>
        <c:crossAx val="345433792"/>
        <c:crosses val="autoZero"/>
        <c:crossBetween val="midCat"/>
        <c:majorUnit val="2"/>
      </c:valAx>
      <c:valAx>
        <c:axId val="345433792"/>
        <c:scaling>
          <c:orientation val="minMax"/>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3216"/>
        <c:crosses val="autoZero"/>
        <c:crossBetween val="midCat"/>
        <c:majorUnit val="4000000"/>
      </c:valAx>
    </c:plotArea>
    <c:legend>
      <c:legendPos val="r"/>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Wahoo Landings without Monroe County</a:t>
            </a:r>
          </a:p>
        </c:rich>
      </c:tx>
      <c:overlay val="0"/>
    </c:title>
    <c:autoTitleDeleted val="0"/>
    <c:plotArea>
      <c:layout/>
      <c:scatterChart>
        <c:scatterStyle val="lineMarker"/>
        <c:varyColors val="0"/>
        <c:ser>
          <c:idx val="1"/>
          <c:order val="0"/>
          <c:tx>
            <c:strRef>
              <c:f>Wahoo!$C$3</c:f>
              <c:strCache>
                <c:ptCount val="1"/>
                <c:pt idx="0">
                  <c:v>Old Rec</c:v>
                </c:pt>
              </c:strCache>
            </c:strRef>
          </c:tx>
          <c:xVal>
            <c:numRef>
              <c:f>Wahoo!$A$4:$A$35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Wahoo!$C$4:$C$35</c:f>
              <c:numCache>
                <c:formatCode>#,##0</c:formatCode>
                <c:ptCount val="32"/>
                <c:pt idx="0">
                  <c:v>2791266.3978730002</c:v>
                </c:pt>
                <c:pt idx="1">
                  <c:v>951764.98504570033</c:v>
                </c:pt>
                <c:pt idx="2">
                  <c:v>1072125.0277879403</c:v>
                </c:pt>
                <c:pt idx="3">
                  <c:v>738041.14291029982</c:v>
                </c:pt>
                <c:pt idx="4">
                  <c:v>589214.88357517973</c:v>
                </c:pt>
                <c:pt idx="5">
                  <c:v>689232.98415950034</c:v>
                </c:pt>
                <c:pt idx="6">
                  <c:v>968267.13445980032</c:v>
                </c:pt>
                <c:pt idx="7">
                  <c:v>873456.67234270007</c:v>
                </c:pt>
                <c:pt idx="8">
                  <c:v>1161914.0993752002</c:v>
                </c:pt>
                <c:pt idx="9">
                  <c:v>1649926.9324895004</c:v>
                </c:pt>
                <c:pt idx="10">
                  <c:v>1256871.92924901</c:v>
                </c:pt>
                <c:pt idx="11">
                  <c:v>1582867.3233794991</c:v>
                </c:pt>
                <c:pt idx="12">
                  <c:v>1401042.4322464</c:v>
                </c:pt>
                <c:pt idx="13">
                  <c:v>1733363.5480043995</c:v>
                </c:pt>
                <c:pt idx="14">
                  <c:v>1521193.7712321102</c:v>
                </c:pt>
                <c:pt idx="15">
                  <c:v>1450535.7112761999</c:v>
                </c:pt>
                <c:pt idx="16">
                  <c:v>1738172.07726764</c:v>
                </c:pt>
                <c:pt idx="17">
                  <c:v>1577532.3471836094</c:v>
                </c:pt>
                <c:pt idx="18">
                  <c:v>1688008.91692098</c:v>
                </c:pt>
                <c:pt idx="19">
                  <c:v>838867.87115519959</c:v>
                </c:pt>
                <c:pt idx="20">
                  <c:v>638256.72806313564</c:v>
                </c:pt>
                <c:pt idx="21">
                  <c:v>2078890.0964825635</c:v>
                </c:pt>
                <c:pt idx="22">
                  <c:v>755816.45414549985</c:v>
                </c:pt>
                <c:pt idx="23">
                  <c:v>1044896.5985145208</c:v>
                </c:pt>
                <c:pt idx="24">
                  <c:v>604474.06255090027</c:v>
                </c:pt>
                <c:pt idx="25">
                  <c:v>622986.53635559964</c:v>
                </c:pt>
                <c:pt idx="26">
                  <c:v>1500961.35131112</c:v>
                </c:pt>
                <c:pt idx="27">
                  <c:v>461210.77702960995</c:v>
                </c:pt>
                <c:pt idx="28">
                  <c:v>610116.16308920039</c:v>
                </c:pt>
                <c:pt idx="29">
                  <c:v>1027051.6703358002</c:v>
                </c:pt>
                <c:pt idx="30">
                  <c:v>1570949.6502841604</c:v>
                </c:pt>
                <c:pt idx="31">
                  <c:v>951126.29873939021</c:v>
                </c:pt>
              </c:numCache>
            </c:numRef>
          </c:yVal>
          <c:smooth val="0"/>
          <c:extLst>
            <c:ext xmlns:c16="http://schemas.microsoft.com/office/drawing/2014/chart" uri="{C3380CC4-5D6E-409C-BE32-E72D297353CC}">
              <c16:uniqueId val="{00000001-35D8-4346-8B40-F4B82E66A1E7}"/>
            </c:ext>
          </c:extLst>
        </c:ser>
        <c:ser>
          <c:idx val="5"/>
          <c:order val="1"/>
          <c:tx>
            <c:strRef>
              <c:f>Wahoo!$F$3</c:f>
              <c:strCache>
                <c:ptCount val="1"/>
                <c:pt idx="0">
                  <c:v>New Rec</c:v>
                </c:pt>
              </c:strCache>
            </c:strRef>
          </c:tx>
          <c:xVal>
            <c:numRef>
              <c:f>Wahoo!$A$4:$A$35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Wahoo!$F$4:$F$35</c:f>
              <c:numCache>
                <c:formatCode>#,##0</c:formatCode>
                <c:ptCount val="32"/>
                <c:pt idx="0">
                  <c:v>2502212.7410841002</c:v>
                </c:pt>
                <c:pt idx="1">
                  <c:v>1065555.1851781688</c:v>
                </c:pt>
                <c:pt idx="2">
                  <c:v>655104.18481299013</c:v>
                </c:pt>
                <c:pt idx="3">
                  <c:v>744558.35512719979</c:v>
                </c:pt>
                <c:pt idx="4">
                  <c:v>519189.45344189991</c:v>
                </c:pt>
                <c:pt idx="5">
                  <c:v>959838.7599229503</c:v>
                </c:pt>
                <c:pt idx="6">
                  <c:v>932421.57113018038</c:v>
                </c:pt>
                <c:pt idx="7">
                  <c:v>748266.21808686014</c:v>
                </c:pt>
                <c:pt idx="8">
                  <c:v>656153.4862152097</c:v>
                </c:pt>
                <c:pt idx="9">
                  <c:v>1086343.1252845004</c:v>
                </c:pt>
                <c:pt idx="10">
                  <c:v>921093.88347925001</c:v>
                </c:pt>
                <c:pt idx="11">
                  <c:v>773613.24795635999</c:v>
                </c:pt>
                <c:pt idx="12">
                  <c:v>1162819.6233126097</c:v>
                </c:pt>
                <c:pt idx="13">
                  <c:v>1740749.1678928896</c:v>
                </c:pt>
                <c:pt idx="14">
                  <c:v>1805198.3447708804</c:v>
                </c:pt>
                <c:pt idx="15">
                  <c:v>1760060.4225296499</c:v>
                </c:pt>
                <c:pt idx="16">
                  <c:v>2633654.5279118088</c:v>
                </c:pt>
                <c:pt idx="17">
                  <c:v>2128465.4556717305</c:v>
                </c:pt>
                <c:pt idx="18">
                  <c:v>2627118.0710420008</c:v>
                </c:pt>
                <c:pt idx="19">
                  <c:v>1370340.3365753996</c:v>
                </c:pt>
                <c:pt idx="20">
                  <c:v>1060270.4736509395</c:v>
                </c:pt>
                <c:pt idx="21">
                  <c:v>3215645.6131249354</c:v>
                </c:pt>
                <c:pt idx="22">
                  <c:v>1161765.7948748607</c:v>
                </c:pt>
                <c:pt idx="23">
                  <c:v>2258977.8408906409</c:v>
                </c:pt>
                <c:pt idx="24">
                  <c:v>1344879.1697398499</c:v>
                </c:pt>
                <c:pt idx="25">
                  <c:v>1242906.3835533699</c:v>
                </c:pt>
                <c:pt idx="26">
                  <c:v>1960715.5681059081</c:v>
                </c:pt>
                <c:pt idx="27">
                  <c:v>639019.81378692028</c:v>
                </c:pt>
                <c:pt idx="28">
                  <c:v>1747908.3711868592</c:v>
                </c:pt>
                <c:pt idx="29">
                  <c:v>2549948.0008851988</c:v>
                </c:pt>
                <c:pt idx="30">
                  <c:v>3892639.3620732399</c:v>
                </c:pt>
                <c:pt idx="31">
                  <c:v>3343208.7776400908</c:v>
                </c:pt>
              </c:numCache>
            </c:numRef>
          </c:yVal>
          <c:smooth val="0"/>
          <c:extLst>
            <c:ext xmlns:c16="http://schemas.microsoft.com/office/drawing/2014/chart" uri="{C3380CC4-5D6E-409C-BE32-E72D297353CC}">
              <c16:uniqueId val="{00000004-35D8-4346-8B40-F4B82E66A1E7}"/>
            </c:ext>
          </c:extLst>
        </c:ser>
        <c:ser>
          <c:idx val="2"/>
          <c:order val="2"/>
          <c:tx>
            <c:strRef>
              <c:f>Wahoo!$D$3</c:f>
              <c:strCache>
                <c:ptCount val="1"/>
                <c:pt idx="0">
                  <c:v>Commercial</c:v>
                </c:pt>
              </c:strCache>
            </c:strRef>
          </c:tx>
          <c:xVal>
            <c:numRef>
              <c:f>Wahoo!$A$4:$A$35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Wahoo!$D$4:$D$35</c:f>
              <c:numCache>
                <c:formatCode>#,##0</c:formatCode>
                <c:ptCount val="32"/>
                <c:pt idx="0">
                  <c:v>26713</c:v>
                </c:pt>
                <c:pt idx="1">
                  <c:v>51750</c:v>
                </c:pt>
                <c:pt idx="2">
                  <c:v>53164</c:v>
                </c:pt>
                <c:pt idx="3">
                  <c:v>39028</c:v>
                </c:pt>
                <c:pt idx="4">
                  <c:v>53829</c:v>
                </c:pt>
                <c:pt idx="5">
                  <c:v>61126</c:v>
                </c:pt>
                <c:pt idx="6">
                  <c:v>66739</c:v>
                </c:pt>
                <c:pt idx="7">
                  <c:v>71960</c:v>
                </c:pt>
                <c:pt idx="8">
                  <c:v>84966</c:v>
                </c:pt>
                <c:pt idx="9">
                  <c:v>107497</c:v>
                </c:pt>
                <c:pt idx="10">
                  <c:v>83451</c:v>
                </c:pt>
                <c:pt idx="11">
                  <c:v>93135</c:v>
                </c:pt>
                <c:pt idx="12">
                  <c:v>77964</c:v>
                </c:pt>
                <c:pt idx="13">
                  <c:v>99767</c:v>
                </c:pt>
                <c:pt idx="14">
                  <c:v>65887</c:v>
                </c:pt>
                <c:pt idx="15">
                  <c:v>59215</c:v>
                </c:pt>
                <c:pt idx="16">
                  <c:v>59288</c:v>
                </c:pt>
                <c:pt idx="17">
                  <c:v>58832</c:v>
                </c:pt>
                <c:pt idx="18">
                  <c:v>65943</c:v>
                </c:pt>
                <c:pt idx="19">
                  <c:v>46543</c:v>
                </c:pt>
                <c:pt idx="20">
                  <c:v>40177</c:v>
                </c:pt>
                <c:pt idx="21">
                  <c:v>59144</c:v>
                </c:pt>
                <c:pt idx="22">
                  <c:v>42211</c:v>
                </c:pt>
                <c:pt idx="23">
                  <c:v>45617</c:v>
                </c:pt>
                <c:pt idx="24">
                  <c:v>43630</c:v>
                </c:pt>
                <c:pt idx="25">
                  <c:v>60967</c:v>
                </c:pt>
                <c:pt idx="26">
                  <c:v>66618</c:v>
                </c:pt>
                <c:pt idx="27">
                  <c:v>65738</c:v>
                </c:pt>
                <c:pt idx="28">
                  <c:v>62458</c:v>
                </c:pt>
                <c:pt idx="29">
                  <c:v>64490</c:v>
                </c:pt>
                <c:pt idx="30">
                  <c:v>67609</c:v>
                </c:pt>
                <c:pt idx="31">
                  <c:v>55079</c:v>
                </c:pt>
              </c:numCache>
            </c:numRef>
          </c:yVal>
          <c:smooth val="0"/>
          <c:extLst>
            <c:ext xmlns:c16="http://schemas.microsoft.com/office/drawing/2014/chart" uri="{C3380CC4-5D6E-409C-BE32-E72D297353CC}">
              <c16:uniqueId val="{00000002-35D8-4346-8B40-F4B82E66A1E7}"/>
            </c:ext>
          </c:extLst>
        </c:ser>
        <c:dLbls>
          <c:showLegendKey val="0"/>
          <c:showVal val="0"/>
          <c:showCatName val="0"/>
          <c:showSerName val="0"/>
          <c:showPercent val="0"/>
          <c:showBubbleSize val="0"/>
        </c:dLbls>
        <c:axId val="345433216"/>
        <c:axId val="345433792"/>
      </c:scatterChart>
      <c:valAx>
        <c:axId val="34543321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3792"/>
        <c:crosses val="autoZero"/>
        <c:crossBetween val="midCat"/>
        <c:majorUnit val="2"/>
      </c:valAx>
      <c:valAx>
        <c:axId val="345433792"/>
        <c:scaling>
          <c:orientation val="minMax"/>
          <c:max val="4000000"/>
          <c:min val="0"/>
        </c:scaling>
        <c:delete val="0"/>
        <c:axPos val="l"/>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3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Wahoo Landings with Monroe County</a:t>
            </a:r>
          </a:p>
        </c:rich>
      </c:tx>
      <c:overlay val="0"/>
    </c:title>
    <c:autoTitleDeleted val="0"/>
    <c:plotArea>
      <c:layout/>
      <c:scatterChart>
        <c:scatterStyle val="lineMarker"/>
        <c:varyColors val="0"/>
        <c:ser>
          <c:idx val="1"/>
          <c:order val="0"/>
          <c:tx>
            <c:strRef>
              <c:f>Wahoo!$C$43</c:f>
              <c:strCache>
                <c:ptCount val="1"/>
                <c:pt idx="0">
                  <c:v>Old Rec</c:v>
                </c:pt>
              </c:strCache>
            </c:strRef>
          </c:tx>
          <c:xVal>
            <c:numRef>
              <c:f>Wahoo!$A$44:$A$75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Wahoo!$C$44:$C$75</c:f>
              <c:numCache>
                <c:formatCode>#,##0</c:formatCode>
                <c:ptCount val="32"/>
                <c:pt idx="0">
                  <c:v>2974886.0972081861</c:v>
                </c:pt>
                <c:pt idx="1">
                  <c:v>1487572.3918591128</c:v>
                </c:pt>
                <c:pt idx="2">
                  <c:v>1182459.3538726142</c:v>
                </c:pt>
                <c:pt idx="3">
                  <c:v>789647.38713418308</c:v>
                </c:pt>
                <c:pt idx="4">
                  <c:v>697528.42705845973</c:v>
                </c:pt>
                <c:pt idx="5">
                  <c:v>1157190.1308450536</c:v>
                </c:pt>
                <c:pt idx="6">
                  <c:v>1118179.1399372995</c:v>
                </c:pt>
                <c:pt idx="7">
                  <c:v>1162854.974028215</c:v>
                </c:pt>
                <c:pt idx="8">
                  <c:v>1288423.01553739</c:v>
                </c:pt>
                <c:pt idx="9">
                  <c:v>1965906.1266409042</c:v>
                </c:pt>
                <c:pt idx="10">
                  <c:v>1541966.9703123688</c:v>
                </c:pt>
                <c:pt idx="11">
                  <c:v>2040362.8244938515</c:v>
                </c:pt>
                <c:pt idx="12">
                  <c:v>1576705.0465438063</c:v>
                </c:pt>
                <c:pt idx="13">
                  <c:v>1976785.8490241463</c:v>
                </c:pt>
                <c:pt idx="14">
                  <c:v>1560536.3989760329</c:v>
                </c:pt>
                <c:pt idx="15">
                  <c:v>1497419.7990667815</c:v>
                </c:pt>
                <c:pt idx="16">
                  <c:v>1802808.8155022892</c:v>
                </c:pt>
                <c:pt idx="17">
                  <c:v>1638330.6365173776</c:v>
                </c:pt>
                <c:pt idx="18">
                  <c:v>1767852.4326357739</c:v>
                </c:pt>
                <c:pt idx="19">
                  <c:v>859086.54699206608</c:v>
                </c:pt>
                <c:pt idx="20">
                  <c:v>660440.71165165456</c:v>
                </c:pt>
                <c:pt idx="21">
                  <c:v>2200052.4631095771</c:v>
                </c:pt>
                <c:pt idx="22">
                  <c:v>777741.77621527098</c:v>
                </c:pt>
                <c:pt idx="23">
                  <c:v>1068053.9053111866</c:v>
                </c:pt>
                <c:pt idx="24">
                  <c:v>658953.81492437783</c:v>
                </c:pt>
                <c:pt idx="25">
                  <c:v>652014.45020979666</c:v>
                </c:pt>
                <c:pt idx="26">
                  <c:v>1548577.4927718618</c:v>
                </c:pt>
                <c:pt idx="27">
                  <c:v>528762.69395041233</c:v>
                </c:pt>
                <c:pt idx="28">
                  <c:v>781348.30079623393</c:v>
                </c:pt>
                <c:pt idx="29">
                  <c:v>1210494.5453604131</c:v>
                </c:pt>
                <c:pt idx="30">
                  <c:v>1750748.8831773789</c:v>
                </c:pt>
                <c:pt idx="31">
                  <c:v>1236927.8809084289</c:v>
                </c:pt>
              </c:numCache>
            </c:numRef>
          </c:yVal>
          <c:smooth val="0"/>
          <c:extLst>
            <c:ext xmlns:c16="http://schemas.microsoft.com/office/drawing/2014/chart" uri="{C3380CC4-5D6E-409C-BE32-E72D297353CC}">
              <c16:uniqueId val="{00000000-19CE-484E-A232-73A4F32E9161}"/>
            </c:ext>
          </c:extLst>
        </c:ser>
        <c:ser>
          <c:idx val="5"/>
          <c:order val="1"/>
          <c:tx>
            <c:strRef>
              <c:f>Wahoo!$F$43</c:f>
              <c:strCache>
                <c:ptCount val="1"/>
                <c:pt idx="0">
                  <c:v>New Rec</c:v>
                </c:pt>
              </c:strCache>
            </c:strRef>
          </c:tx>
          <c:xVal>
            <c:numRef>
              <c:f>Wahoo!$A$44:$A$75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Wahoo!$F$44:$F$75</c:f>
              <c:numCache>
                <c:formatCode>#,##0</c:formatCode>
                <c:ptCount val="32"/>
                <c:pt idx="0">
                  <c:v>3082782.2160771997</c:v>
                </c:pt>
                <c:pt idx="1">
                  <c:v>2213926.1896915711</c:v>
                </c:pt>
                <c:pt idx="2">
                  <c:v>1216930.4381433905</c:v>
                </c:pt>
                <c:pt idx="3">
                  <c:v>778233.03201919969</c:v>
                </c:pt>
                <c:pt idx="4">
                  <c:v>635536.21864279988</c:v>
                </c:pt>
                <c:pt idx="5">
                  <c:v>2298731.1111485488</c:v>
                </c:pt>
                <c:pt idx="6">
                  <c:v>1461789.5039073799</c:v>
                </c:pt>
                <c:pt idx="7">
                  <c:v>1104936.7310012206</c:v>
                </c:pt>
                <c:pt idx="8">
                  <c:v>863177.30850540975</c:v>
                </c:pt>
                <c:pt idx="9">
                  <c:v>1633963.9408134005</c:v>
                </c:pt>
                <c:pt idx="10">
                  <c:v>1377194.2622697502</c:v>
                </c:pt>
                <c:pt idx="11">
                  <c:v>1130451.4264688988</c:v>
                </c:pt>
                <c:pt idx="12">
                  <c:v>1311988.6712206097</c:v>
                </c:pt>
                <c:pt idx="13">
                  <c:v>1850815.4586909893</c:v>
                </c:pt>
                <c:pt idx="14">
                  <c:v>1837128.6960780802</c:v>
                </c:pt>
                <c:pt idx="15">
                  <c:v>1807010.2938121501</c:v>
                </c:pt>
                <c:pt idx="16">
                  <c:v>2700147.3463069489</c:v>
                </c:pt>
                <c:pt idx="17">
                  <c:v>2282531.6873676302</c:v>
                </c:pt>
                <c:pt idx="18">
                  <c:v>2703378.2616690714</c:v>
                </c:pt>
                <c:pt idx="19">
                  <c:v>1393075.1005073995</c:v>
                </c:pt>
                <c:pt idx="20">
                  <c:v>1084713.8638983495</c:v>
                </c:pt>
                <c:pt idx="21">
                  <c:v>3638134.1345186955</c:v>
                </c:pt>
                <c:pt idx="22">
                  <c:v>1188329.1346847608</c:v>
                </c:pt>
                <c:pt idx="23">
                  <c:v>2286142.1489185411</c:v>
                </c:pt>
                <c:pt idx="24">
                  <c:v>1440726.8959615803</c:v>
                </c:pt>
                <c:pt idx="25">
                  <c:v>1280775.5890615699</c:v>
                </c:pt>
                <c:pt idx="26">
                  <c:v>2047258.951994908</c:v>
                </c:pt>
                <c:pt idx="27">
                  <c:v>723585.86500171048</c:v>
                </c:pt>
                <c:pt idx="28">
                  <c:v>1996375.1326505293</c:v>
                </c:pt>
                <c:pt idx="29">
                  <c:v>2946661.2553454991</c:v>
                </c:pt>
                <c:pt idx="30">
                  <c:v>4120208.7052628393</c:v>
                </c:pt>
                <c:pt idx="31">
                  <c:v>3584417.186503211</c:v>
                </c:pt>
              </c:numCache>
            </c:numRef>
          </c:yVal>
          <c:smooth val="0"/>
          <c:extLst>
            <c:ext xmlns:c16="http://schemas.microsoft.com/office/drawing/2014/chart" uri="{C3380CC4-5D6E-409C-BE32-E72D297353CC}">
              <c16:uniqueId val="{00000001-19CE-484E-A232-73A4F32E9161}"/>
            </c:ext>
          </c:extLst>
        </c:ser>
        <c:ser>
          <c:idx val="2"/>
          <c:order val="2"/>
          <c:tx>
            <c:strRef>
              <c:f>Wahoo!$D$43</c:f>
              <c:strCache>
                <c:ptCount val="1"/>
                <c:pt idx="0">
                  <c:v>Commercial</c:v>
                </c:pt>
              </c:strCache>
            </c:strRef>
          </c:tx>
          <c:xVal>
            <c:numRef>
              <c:f>Wahoo!$A$44:$A$75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Wahoo!$D$44:$D$75</c:f>
              <c:numCache>
                <c:formatCode>#,##0</c:formatCode>
                <c:ptCount val="32"/>
                <c:pt idx="0">
                  <c:v>26713</c:v>
                </c:pt>
                <c:pt idx="1">
                  <c:v>51750</c:v>
                </c:pt>
                <c:pt idx="2">
                  <c:v>53164</c:v>
                </c:pt>
                <c:pt idx="3">
                  <c:v>39028</c:v>
                </c:pt>
                <c:pt idx="4">
                  <c:v>53829</c:v>
                </c:pt>
                <c:pt idx="5">
                  <c:v>61126</c:v>
                </c:pt>
                <c:pt idx="6">
                  <c:v>66739</c:v>
                </c:pt>
                <c:pt idx="7">
                  <c:v>71960</c:v>
                </c:pt>
                <c:pt idx="8">
                  <c:v>84966</c:v>
                </c:pt>
                <c:pt idx="9">
                  <c:v>107497</c:v>
                </c:pt>
                <c:pt idx="10">
                  <c:v>83451</c:v>
                </c:pt>
                <c:pt idx="11">
                  <c:v>93135</c:v>
                </c:pt>
                <c:pt idx="12">
                  <c:v>77964</c:v>
                </c:pt>
                <c:pt idx="13">
                  <c:v>99767</c:v>
                </c:pt>
                <c:pt idx="14">
                  <c:v>65887</c:v>
                </c:pt>
                <c:pt idx="15">
                  <c:v>59215</c:v>
                </c:pt>
                <c:pt idx="16">
                  <c:v>59288</c:v>
                </c:pt>
                <c:pt idx="17">
                  <c:v>58832</c:v>
                </c:pt>
                <c:pt idx="18">
                  <c:v>65943</c:v>
                </c:pt>
                <c:pt idx="19">
                  <c:v>46543</c:v>
                </c:pt>
                <c:pt idx="20">
                  <c:v>40177</c:v>
                </c:pt>
                <c:pt idx="21">
                  <c:v>59144</c:v>
                </c:pt>
                <c:pt idx="22">
                  <c:v>42211</c:v>
                </c:pt>
                <c:pt idx="23">
                  <c:v>45617</c:v>
                </c:pt>
                <c:pt idx="24">
                  <c:v>43630</c:v>
                </c:pt>
                <c:pt idx="25">
                  <c:v>60967</c:v>
                </c:pt>
                <c:pt idx="26">
                  <c:v>66618</c:v>
                </c:pt>
                <c:pt idx="27">
                  <c:v>65738</c:v>
                </c:pt>
                <c:pt idx="28">
                  <c:v>62458</c:v>
                </c:pt>
                <c:pt idx="29">
                  <c:v>64490</c:v>
                </c:pt>
                <c:pt idx="30">
                  <c:v>67609</c:v>
                </c:pt>
                <c:pt idx="31">
                  <c:v>55079</c:v>
                </c:pt>
              </c:numCache>
            </c:numRef>
          </c:yVal>
          <c:smooth val="0"/>
          <c:extLst>
            <c:ext xmlns:c16="http://schemas.microsoft.com/office/drawing/2014/chart" uri="{C3380CC4-5D6E-409C-BE32-E72D297353CC}">
              <c16:uniqueId val="{00000002-19CE-484E-A232-73A4F32E9161}"/>
            </c:ext>
          </c:extLst>
        </c:ser>
        <c:dLbls>
          <c:showLegendKey val="0"/>
          <c:showVal val="0"/>
          <c:showCatName val="0"/>
          <c:showSerName val="0"/>
          <c:showPercent val="0"/>
          <c:showBubbleSize val="0"/>
        </c:dLbls>
        <c:axId val="345433216"/>
        <c:axId val="345433792"/>
      </c:scatterChart>
      <c:valAx>
        <c:axId val="34543321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3792"/>
        <c:crosses val="autoZero"/>
        <c:crossBetween val="midCat"/>
        <c:majorUnit val="2"/>
      </c:valAx>
      <c:valAx>
        <c:axId val="345433792"/>
        <c:scaling>
          <c:orientation val="minMax"/>
        </c:scaling>
        <c:delete val="0"/>
        <c:axPos val="l"/>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3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'King Mack'!$C$2</c:f>
              <c:strCache>
                <c:ptCount val="1"/>
                <c:pt idx="0">
                  <c:v>Old Rec</c:v>
                </c:pt>
              </c:strCache>
            </c:strRef>
          </c:tx>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Mack'!$C$3:$C$34</c:f>
              <c:numCache>
                <c:formatCode>#,##0</c:formatCode>
                <c:ptCount val="32"/>
                <c:pt idx="0">
                  <c:v>9420955.3044892475</c:v>
                </c:pt>
                <c:pt idx="1">
                  <c:v>7233183.453733935</c:v>
                </c:pt>
                <c:pt idx="2">
                  <c:v>7154375.8804991655</c:v>
                </c:pt>
                <c:pt idx="3">
                  <c:v>4885521.5601644646</c:v>
                </c:pt>
                <c:pt idx="4">
                  <c:v>5826124.5286403801</c:v>
                </c:pt>
                <c:pt idx="5">
                  <c:v>7896548.6125962725</c:v>
                </c:pt>
                <c:pt idx="6">
                  <c:v>9580865.5289140716</c:v>
                </c:pt>
                <c:pt idx="7">
                  <c:v>6427607.1157276984</c:v>
                </c:pt>
                <c:pt idx="8">
                  <c:v>7105782.9154842934</c:v>
                </c:pt>
                <c:pt idx="9">
                  <c:v>8843463.2814239878</c:v>
                </c:pt>
                <c:pt idx="10">
                  <c:v>7769528.8246524595</c:v>
                </c:pt>
                <c:pt idx="11">
                  <c:v>11447343.030085655</c:v>
                </c:pt>
                <c:pt idx="12">
                  <c:v>7656270.3972986536</c:v>
                </c:pt>
                <c:pt idx="13">
                  <c:v>5446853.5640369328</c:v>
                </c:pt>
                <c:pt idx="14">
                  <c:v>7931321.0615383172</c:v>
                </c:pt>
                <c:pt idx="15">
                  <c:v>6910551.6063057864</c:v>
                </c:pt>
                <c:pt idx="16">
                  <c:v>5111965.8716884451</c:v>
                </c:pt>
                <c:pt idx="17">
                  <c:v>7230861.7430917276</c:v>
                </c:pt>
                <c:pt idx="18">
                  <c:v>6741919.886213907</c:v>
                </c:pt>
                <c:pt idx="19">
                  <c:v>4671573.7189938193</c:v>
                </c:pt>
                <c:pt idx="20">
                  <c:v>6388753.9788446855</c:v>
                </c:pt>
                <c:pt idx="21">
                  <c:v>8110456.924900949</c:v>
                </c:pt>
                <c:pt idx="22">
                  <c:v>4772709.9700713484</c:v>
                </c:pt>
                <c:pt idx="23">
                  <c:v>5400428.6186403325</c:v>
                </c:pt>
                <c:pt idx="24">
                  <c:v>3208326.8018953437</c:v>
                </c:pt>
                <c:pt idx="25">
                  <c:v>2651450.659421179</c:v>
                </c:pt>
                <c:pt idx="26">
                  <c:v>2973834.4102843986</c:v>
                </c:pt>
                <c:pt idx="27">
                  <c:v>2556656.1977128992</c:v>
                </c:pt>
                <c:pt idx="28">
                  <c:v>2197984.4197428175</c:v>
                </c:pt>
                <c:pt idx="29">
                  <c:v>2497503.2511578887</c:v>
                </c:pt>
                <c:pt idx="30">
                  <c:v>2954566.2688001553</c:v>
                </c:pt>
                <c:pt idx="31">
                  <c:v>3063409.7367018214</c:v>
                </c:pt>
              </c:numCache>
            </c:numRef>
          </c:yVal>
          <c:smooth val="0"/>
          <c:extLst>
            <c:ext xmlns:c16="http://schemas.microsoft.com/office/drawing/2014/chart" uri="{C3380CC4-5D6E-409C-BE32-E72D297353CC}">
              <c16:uniqueId val="{00000001-6D11-4F98-951F-2E84FF605923}"/>
            </c:ext>
          </c:extLst>
        </c:ser>
        <c:ser>
          <c:idx val="0"/>
          <c:order val="1"/>
          <c:tx>
            <c:strRef>
              <c:f>'King Mack'!$F$2</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Mack'!$F$3:$F$34</c:f>
              <c:numCache>
                <c:formatCode>#,##0</c:formatCode>
                <c:ptCount val="32"/>
                <c:pt idx="0">
                  <c:v>8838572.8954365812</c:v>
                </c:pt>
                <c:pt idx="1">
                  <c:v>9078612.0647827443</c:v>
                </c:pt>
                <c:pt idx="2">
                  <c:v>5321462.0779897943</c:v>
                </c:pt>
                <c:pt idx="3">
                  <c:v>6287134.9249262996</c:v>
                </c:pt>
                <c:pt idx="4">
                  <c:v>11747738.271739526</c:v>
                </c:pt>
                <c:pt idx="5">
                  <c:v>10614459.721671186</c:v>
                </c:pt>
                <c:pt idx="6">
                  <c:v>9846017.7051611859</c:v>
                </c:pt>
                <c:pt idx="7">
                  <c:v>8708631.9074393436</c:v>
                </c:pt>
                <c:pt idx="8">
                  <c:v>9089275.4271887913</c:v>
                </c:pt>
                <c:pt idx="9">
                  <c:v>8869139.2305024806</c:v>
                </c:pt>
                <c:pt idx="10">
                  <c:v>8947241.6225500125</c:v>
                </c:pt>
                <c:pt idx="11">
                  <c:v>11302819.85373139</c:v>
                </c:pt>
                <c:pt idx="12">
                  <c:v>9840095.5643541533</c:v>
                </c:pt>
                <c:pt idx="13">
                  <c:v>10202511.442215549</c:v>
                </c:pt>
                <c:pt idx="14">
                  <c:v>13404996.89630235</c:v>
                </c:pt>
                <c:pt idx="15">
                  <c:v>9746051.2016950604</c:v>
                </c:pt>
                <c:pt idx="16">
                  <c:v>11134480.777719572</c:v>
                </c:pt>
                <c:pt idx="17">
                  <c:v>12695372.997173112</c:v>
                </c:pt>
                <c:pt idx="18">
                  <c:v>10047864.146237854</c:v>
                </c:pt>
                <c:pt idx="19">
                  <c:v>7058192.3322672695</c:v>
                </c:pt>
                <c:pt idx="20">
                  <c:v>11523282.794079663</c:v>
                </c:pt>
                <c:pt idx="21">
                  <c:v>13184611.056281876</c:v>
                </c:pt>
                <c:pt idx="22">
                  <c:v>8494624.5922401845</c:v>
                </c:pt>
                <c:pt idx="23">
                  <c:v>11060775.183705384</c:v>
                </c:pt>
                <c:pt idx="24">
                  <c:v>6092188.8317425624</c:v>
                </c:pt>
                <c:pt idx="25">
                  <c:v>5700567.2298442861</c:v>
                </c:pt>
                <c:pt idx="26">
                  <c:v>5115825.5674970616</c:v>
                </c:pt>
                <c:pt idx="27">
                  <c:v>5107314.3537054807</c:v>
                </c:pt>
                <c:pt idx="28">
                  <c:v>4961719.2096256278</c:v>
                </c:pt>
                <c:pt idx="29">
                  <c:v>4957083.6334714359</c:v>
                </c:pt>
                <c:pt idx="30">
                  <c:v>6491604.1509253951</c:v>
                </c:pt>
                <c:pt idx="31">
                  <c:v>6338562.2165823383</c:v>
                </c:pt>
              </c:numCache>
            </c:numRef>
          </c:yVal>
          <c:smooth val="0"/>
          <c:extLst>
            <c:ext xmlns:c16="http://schemas.microsoft.com/office/drawing/2014/chart" uri="{C3380CC4-5D6E-409C-BE32-E72D297353CC}">
              <c16:uniqueId val="{00000000-7705-40FD-90C2-CC27D54CE67D}"/>
            </c:ext>
          </c:extLst>
        </c:ser>
        <c:ser>
          <c:idx val="2"/>
          <c:order val="2"/>
          <c:tx>
            <c:strRef>
              <c:f>'King Mack'!$D$2</c:f>
              <c:strCache>
                <c:ptCount val="1"/>
                <c:pt idx="0">
                  <c:v>Commercial</c:v>
                </c:pt>
              </c:strCache>
            </c:strRef>
          </c:tx>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Mack'!$D$3:$D$34</c:f>
              <c:numCache>
                <c:formatCode>#,##0</c:formatCode>
                <c:ptCount val="32"/>
                <c:pt idx="0">
                  <c:v>5768706</c:v>
                </c:pt>
                <c:pt idx="1">
                  <c:v>5205831</c:v>
                </c:pt>
                <c:pt idx="2">
                  <c:v>4549115</c:v>
                </c:pt>
                <c:pt idx="3">
                  <c:v>3657008</c:v>
                </c:pt>
                <c:pt idx="4">
                  <c:v>4858120</c:v>
                </c:pt>
                <c:pt idx="5">
                  <c:v>4050821</c:v>
                </c:pt>
                <c:pt idx="6">
                  <c:v>5036217</c:v>
                </c:pt>
                <c:pt idx="7">
                  <c:v>5689078</c:v>
                </c:pt>
                <c:pt idx="8">
                  <c:v>4310291</c:v>
                </c:pt>
                <c:pt idx="9">
                  <c:v>4665885</c:v>
                </c:pt>
                <c:pt idx="10">
                  <c:v>5135927</c:v>
                </c:pt>
                <c:pt idx="11">
                  <c:v>6143043</c:v>
                </c:pt>
                <c:pt idx="12">
                  <c:v>5821144</c:v>
                </c:pt>
                <c:pt idx="13">
                  <c:v>6158561</c:v>
                </c:pt>
                <c:pt idx="14">
                  <c:v>5141664</c:v>
                </c:pt>
                <c:pt idx="15">
                  <c:v>4941315</c:v>
                </c:pt>
                <c:pt idx="16">
                  <c:v>4649887</c:v>
                </c:pt>
                <c:pt idx="17">
                  <c:v>5223182</c:v>
                </c:pt>
                <c:pt idx="18">
                  <c:v>5528800</c:v>
                </c:pt>
                <c:pt idx="19">
                  <c:v>5521374</c:v>
                </c:pt>
                <c:pt idx="20">
                  <c:v>6239638</c:v>
                </c:pt>
                <c:pt idx="21">
                  <c:v>6063900</c:v>
                </c:pt>
                <c:pt idx="22">
                  <c:v>6745173</c:v>
                </c:pt>
                <c:pt idx="23">
                  <c:v>7811758</c:v>
                </c:pt>
                <c:pt idx="24">
                  <c:v>6625797</c:v>
                </c:pt>
                <c:pt idx="25">
                  <c:v>5776203</c:v>
                </c:pt>
                <c:pt idx="26">
                  <c:v>5056132</c:v>
                </c:pt>
                <c:pt idx="27">
                  <c:v>4292526</c:v>
                </c:pt>
                <c:pt idx="28">
                  <c:v>5617051</c:v>
                </c:pt>
                <c:pt idx="29">
                  <c:v>4729623</c:v>
                </c:pt>
                <c:pt idx="30">
                  <c:v>5382052</c:v>
                </c:pt>
                <c:pt idx="31">
                  <c:v>6139839</c:v>
                </c:pt>
              </c:numCache>
            </c:numRef>
          </c:yVal>
          <c:smooth val="0"/>
          <c:extLst>
            <c:ext xmlns:c16="http://schemas.microsoft.com/office/drawing/2014/chart" uri="{C3380CC4-5D6E-409C-BE32-E72D297353CC}">
              <c16:uniqueId val="{00000002-6D11-4F98-951F-2E84FF605923}"/>
            </c:ext>
          </c:extLst>
        </c:ser>
        <c:dLbls>
          <c:showLegendKey val="0"/>
          <c:showVal val="0"/>
          <c:showCatName val="0"/>
          <c:showSerName val="0"/>
          <c:showPercent val="0"/>
          <c:showBubbleSize val="0"/>
        </c:dLbls>
        <c:axId val="345438976"/>
        <c:axId val="345439552"/>
      </c:scatterChart>
      <c:valAx>
        <c:axId val="3454389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9552"/>
        <c:crosses val="autoZero"/>
        <c:crossBetween val="midCat"/>
        <c:majorUnit val="2"/>
      </c:valAx>
      <c:valAx>
        <c:axId val="345439552"/>
        <c:scaling>
          <c:orientation val="minMax"/>
          <c:max val="14000000"/>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8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'Golden Tilefish'!$C$3</c:f>
              <c:strCache>
                <c:ptCount val="1"/>
                <c:pt idx="0">
                  <c:v>Old Rec</c:v>
                </c:pt>
              </c:strCache>
            </c:strRef>
          </c:tx>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Tilefish'!$C$4:$C$35</c:f>
              <c:numCache>
                <c:formatCode>#,##0</c:formatCode>
                <c:ptCount val="32"/>
                <c:pt idx="0">
                  <c:v>310.42134242999998</c:v>
                </c:pt>
                <c:pt idx="1">
                  <c:v>356.48373720000001</c:v>
                </c:pt>
                <c:pt idx="2">
                  <c:v>2120.8313914999999</c:v>
                </c:pt>
                <c:pt idx="3">
                  <c:v>14.087394</c:v>
                </c:pt>
                <c:pt idx="4">
                  <c:v>647.17415167000001</c:v>
                </c:pt>
                <c:pt idx="5">
                  <c:v>759.28571154999997</c:v>
                </c:pt>
                <c:pt idx="6">
                  <c:v>7418.5457918000002</c:v>
                </c:pt>
                <c:pt idx="7">
                  <c:v>0</c:v>
                </c:pt>
                <c:pt idx="8">
                  <c:v>14087.3706281</c:v>
                </c:pt>
                <c:pt idx="9">
                  <c:v>0</c:v>
                </c:pt>
                <c:pt idx="10">
                  <c:v>3118.6350613299996</c:v>
                </c:pt>
                <c:pt idx="11">
                  <c:v>20634.1722844</c:v>
                </c:pt>
                <c:pt idx="12">
                  <c:v>1389.4407877000001</c:v>
                </c:pt>
                <c:pt idx="13">
                  <c:v>10766.902190499999</c:v>
                </c:pt>
                <c:pt idx="14">
                  <c:v>11807.24430975</c:v>
                </c:pt>
                <c:pt idx="15">
                  <c:v>19576.604473859999</c:v>
                </c:pt>
                <c:pt idx="16">
                  <c:v>18842.232330799998</c:v>
                </c:pt>
                <c:pt idx="17">
                  <c:v>51000.150813040003</c:v>
                </c:pt>
                <c:pt idx="18">
                  <c:v>63220.743525120008</c:v>
                </c:pt>
                <c:pt idx="19">
                  <c:v>240992.72634050003</c:v>
                </c:pt>
                <c:pt idx="20">
                  <c:v>57890.592023549994</c:v>
                </c:pt>
                <c:pt idx="21">
                  <c:v>12913.3361467</c:v>
                </c:pt>
                <c:pt idx="22">
                  <c:v>0</c:v>
                </c:pt>
                <c:pt idx="23">
                  <c:v>36884.335189999998</c:v>
                </c:pt>
                <c:pt idx="24">
                  <c:v>11851.731643170002</c:v>
                </c:pt>
                <c:pt idx="25">
                  <c:v>23231.747640163001</c:v>
                </c:pt>
                <c:pt idx="26">
                  <c:v>14161.025996762</c:v>
                </c:pt>
                <c:pt idx="27">
                  <c:v>17206.3075899</c:v>
                </c:pt>
                <c:pt idx="28">
                  <c:v>5374.0881513199993</c:v>
                </c:pt>
                <c:pt idx="29">
                  <c:v>18419.37418744</c:v>
                </c:pt>
                <c:pt idx="30">
                  <c:v>46676.915755306996</c:v>
                </c:pt>
                <c:pt idx="31">
                  <c:v>7716.4978250000004</c:v>
                </c:pt>
              </c:numCache>
            </c:numRef>
          </c:yVal>
          <c:smooth val="0"/>
          <c:extLst>
            <c:ext xmlns:c16="http://schemas.microsoft.com/office/drawing/2014/chart" uri="{C3380CC4-5D6E-409C-BE32-E72D297353CC}">
              <c16:uniqueId val="{00000001-E2FD-489B-BA9D-67263A3AC935}"/>
            </c:ext>
          </c:extLst>
        </c:ser>
        <c:ser>
          <c:idx val="2"/>
          <c:order val="1"/>
          <c:tx>
            <c:strRef>
              <c:f>'Golden Tilefish'!$D$3</c:f>
              <c:strCache>
                <c:ptCount val="1"/>
                <c:pt idx="0">
                  <c:v>Commercial</c:v>
                </c:pt>
              </c:strCache>
            </c:strRef>
          </c:tx>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Tilefish'!$D$4:$D$35</c:f>
              <c:numCache>
                <c:formatCode>#,##0</c:formatCode>
                <c:ptCount val="32"/>
                <c:pt idx="0">
                  <c:v>1339212</c:v>
                </c:pt>
                <c:pt idx="1">
                  <c:v>413019</c:v>
                </c:pt>
                <c:pt idx="2">
                  <c:v>699276</c:v>
                </c:pt>
                <c:pt idx="3">
                  <c:v>1005085</c:v>
                </c:pt>
                <c:pt idx="4">
                  <c:v>1007924</c:v>
                </c:pt>
                <c:pt idx="5">
                  <c:v>1080512</c:v>
                </c:pt>
                <c:pt idx="6">
                  <c:v>1080482</c:v>
                </c:pt>
                <c:pt idx="7">
                  <c:v>1149853</c:v>
                </c:pt>
                <c:pt idx="8">
                  <c:v>895513</c:v>
                </c:pt>
                <c:pt idx="9">
                  <c:v>752599</c:v>
                </c:pt>
                <c:pt idx="10">
                  <c:v>374056</c:v>
                </c:pt>
                <c:pt idx="11">
                  <c:v>404389</c:v>
                </c:pt>
                <c:pt idx="12">
                  <c:v>405165</c:v>
                </c:pt>
                <c:pt idx="13">
                  <c:v>565979</c:v>
                </c:pt>
                <c:pt idx="14">
                  <c:v>805956</c:v>
                </c:pt>
                <c:pt idx="15">
                  <c:v>438253</c:v>
                </c:pt>
                <c:pt idx="16">
                  <c:v>396253</c:v>
                </c:pt>
                <c:pt idx="17">
                  <c:v>247763</c:v>
                </c:pt>
                <c:pt idx="18">
                  <c:v>288261</c:v>
                </c:pt>
                <c:pt idx="19">
                  <c:v>307091</c:v>
                </c:pt>
                <c:pt idx="20">
                  <c:v>451284</c:v>
                </c:pt>
                <c:pt idx="21">
                  <c:v>336811</c:v>
                </c:pt>
                <c:pt idx="22">
                  <c:v>349948</c:v>
                </c:pt>
                <c:pt idx="23">
                  <c:v>366767</c:v>
                </c:pt>
                <c:pt idx="24">
                  <c:v>409405</c:v>
                </c:pt>
                <c:pt idx="25">
                  <c:v>404769</c:v>
                </c:pt>
                <c:pt idx="26">
                  <c:v>579362</c:v>
                </c:pt>
                <c:pt idx="27">
                  <c:v>602551</c:v>
                </c:pt>
                <c:pt idx="28">
                  <c:v>792548</c:v>
                </c:pt>
                <c:pt idx="29">
                  <c:v>594489</c:v>
                </c:pt>
                <c:pt idx="30">
                  <c:v>589072</c:v>
                </c:pt>
                <c:pt idx="31">
                  <c:v>438017</c:v>
                </c:pt>
              </c:numCache>
            </c:numRef>
          </c:yVal>
          <c:smooth val="0"/>
          <c:extLst>
            <c:ext xmlns:c16="http://schemas.microsoft.com/office/drawing/2014/chart" uri="{C3380CC4-5D6E-409C-BE32-E72D297353CC}">
              <c16:uniqueId val="{00000002-E2FD-489B-BA9D-67263A3AC935}"/>
            </c:ext>
          </c:extLst>
        </c:ser>
        <c:ser>
          <c:idx val="6"/>
          <c:order val="2"/>
          <c:tx>
            <c:strRef>
              <c:f>'Golden Tilefish'!$F$3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Tilefish'!$F$4:$F$35</c:f>
              <c:numCache>
                <c:formatCode>#,##0</c:formatCode>
                <c:ptCount val="32"/>
                <c:pt idx="0">
                  <c:v>284.96333496</c:v>
                </c:pt>
                <c:pt idx="1">
                  <c:v>284.83432620999997</c:v>
                </c:pt>
                <c:pt idx="2">
                  <c:v>2307.2315798</c:v>
                </c:pt>
                <c:pt idx="3">
                  <c:v>14.087394</c:v>
                </c:pt>
                <c:pt idx="4">
                  <c:v>2093.4986686999996</c:v>
                </c:pt>
                <c:pt idx="5">
                  <c:v>652.97055258</c:v>
                </c:pt>
                <c:pt idx="6">
                  <c:v>5058.8309079700002</c:v>
                </c:pt>
                <c:pt idx="7">
                  <c:v>0</c:v>
                </c:pt>
                <c:pt idx="8">
                  <c:v>9584.9384864699987</c:v>
                </c:pt>
                <c:pt idx="9">
                  <c:v>0</c:v>
                </c:pt>
                <c:pt idx="10">
                  <c:v>6425.0770556400003</c:v>
                </c:pt>
                <c:pt idx="11">
                  <c:v>54094.295965719997</c:v>
                </c:pt>
                <c:pt idx="12">
                  <c:v>1677.2181237</c:v>
                </c:pt>
                <c:pt idx="13">
                  <c:v>5591.6920625117</c:v>
                </c:pt>
                <c:pt idx="14">
                  <c:v>15430.176500104</c:v>
                </c:pt>
                <c:pt idx="15">
                  <c:v>24037.093434820003</c:v>
                </c:pt>
                <c:pt idx="16">
                  <c:v>12530.188460489999</c:v>
                </c:pt>
                <c:pt idx="17">
                  <c:v>33132.011803009998</c:v>
                </c:pt>
                <c:pt idx="18">
                  <c:v>27802.883146240001</c:v>
                </c:pt>
                <c:pt idx="19">
                  <c:v>129834.67022151999</c:v>
                </c:pt>
                <c:pt idx="20">
                  <c:v>29169.29733315</c:v>
                </c:pt>
                <c:pt idx="21">
                  <c:v>7949.9532082999995</c:v>
                </c:pt>
                <c:pt idx="22">
                  <c:v>0</c:v>
                </c:pt>
                <c:pt idx="23">
                  <c:v>121313.91937310001</c:v>
                </c:pt>
                <c:pt idx="24">
                  <c:v>28966.047739469999</c:v>
                </c:pt>
                <c:pt idx="25">
                  <c:v>50733.757501331995</c:v>
                </c:pt>
                <c:pt idx="26">
                  <c:v>26265.270774099001</c:v>
                </c:pt>
                <c:pt idx="27">
                  <c:v>23558.863560499998</c:v>
                </c:pt>
                <c:pt idx="28">
                  <c:v>10106.518232679993</c:v>
                </c:pt>
                <c:pt idx="29">
                  <c:v>28412.93225206</c:v>
                </c:pt>
                <c:pt idx="30">
                  <c:v>70775.077832210009</c:v>
                </c:pt>
                <c:pt idx="31">
                  <c:v>15828.150363700001</c:v>
                </c:pt>
              </c:numCache>
            </c:numRef>
          </c:yVal>
          <c:smooth val="0"/>
          <c:extLst>
            <c:ext xmlns:c16="http://schemas.microsoft.com/office/drawing/2014/chart" uri="{C3380CC4-5D6E-409C-BE32-E72D297353CC}">
              <c16:uniqueId val="{00000001-21DC-4F3F-AB5A-215C29302B8D}"/>
            </c:ext>
          </c:extLst>
        </c:ser>
        <c:dLbls>
          <c:showLegendKey val="0"/>
          <c:showVal val="0"/>
          <c:showCatName val="0"/>
          <c:showSerName val="0"/>
          <c:showPercent val="0"/>
          <c:showBubbleSize val="0"/>
        </c:dLbls>
        <c:axId val="338950336"/>
        <c:axId val="338950912"/>
      </c:scatterChart>
      <c:valAx>
        <c:axId val="33895033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950912"/>
        <c:crosses val="autoZero"/>
        <c:crossBetween val="midCat"/>
      </c:valAx>
      <c:valAx>
        <c:axId val="338950912"/>
        <c:scaling>
          <c:orientation val="minMax"/>
        </c:scaling>
        <c:delete val="0"/>
        <c:axPos val="l"/>
        <c:majorGridlines>
          <c:spPr>
            <a:ln>
              <a:prstDash val="sysDot"/>
            </a:ln>
          </c:spPr>
        </c:majorGridlines>
        <c:title>
          <c:tx>
            <c:rich>
              <a:bodyPr rot="-5400000" vert="horz"/>
              <a:lstStyle/>
              <a:p>
                <a:pPr>
                  <a:defRPr/>
                </a:pPr>
                <a:r>
                  <a:rPr lang="en-US"/>
                  <a:t>Pounds Whole Weight</a:t>
                </a:r>
              </a:p>
            </c:rich>
          </c:tx>
          <c:overlay val="0"/>
        </c:title>
        <c:numFmt formatCode="#,##0" sourceLinked="1"/>
        <c:majorTickMark val="out"/>
        <c:minorTickMark val="none"/>
        <c:tickLblPos val="nextTo"/>
        <c:spPr>
          <a:ln w="12700">
            <a:solidFill>
              <a:schemeClr val="tx1"/>
            </a:solidFill>
          </a:ln>
        </c:spPr>
        <c:crossAx val="3389503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'Sp Mack'!$C$2</c:f>
              <c:strCache>
                <c:ptCount val="1"/>
                <c:pt idx="0">
                  <c:v>Old Rec</c:v>
                </c:pt>
              </c:strCache>
            </c:strRef>
          </c:tx>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Mack'!$C$3:$C$34</c:f>
              <c:numCache>
                <c:formatCode>#,##0</c:formatCode>
                <c:ptCount val="32"/>
                <c:pt idx="0">
                  <c:v>7605011.2565969937</c:v>
                </c:pt>
                <c:pt idx="1">
                  <c:v>4692087.2679363275</c:v>
                </c:pt>
                <c:pt idx="2">
                  <c:v>5345421.4773549279</c:v>
                </c:pt>
                <c:pt idx="3">
                  <c:v>3134028.5461016642</c:v>
                </c:pt>
                <c:pt idx="4">
                  <c:v>4467567.6863543596</c:v>
                </c:pt>
                <c:pt idx="5">
                  <c:v>5089767.2102141287</c:v>
                </c:pt>
                <c:pt idx="6">
                  <c:v>5069053.9327692185</c:v>
                </c:pt>
                <c:pt idx="7">
                  <c:v>3233181.8546184958</c:v>
                </c:pt>
                <c:pt idx="8">
                  <c:v>3656783.0927782035</c:v>
                </c:pt>
                <c:pt idx="9">
                  <c:v>2807217.638857977</c:v>
                </c:pt>
                <c:pt idx="10">
                  <c:v>3102893.4945281427</c:v>
                </c:pt>
                <c:pt idx="11">
                  <c:v>3926970.729671095</c:v>
                </c:pt>
                <c:pt idx="12">
                  <c:v>2884798.5979594365</c:v>
                </c:pt>
                <c:pt idx="13">
                  <c:v>3577737.2942520827</c:v>
                </c:pt>
                <c:pt idx="14">
                  <c:v>4546893.3845567498</c:v>
                </c:pt>
                <c:pt idx="15">
                  <c:v>5164925.1643848829</c:v>
                </c:pt>
                <c:pt idx="16">
                  <c:v>4922271.2323235795</c:v>
                </c:pt>
                <c:pt idx="17">
                  <c:v>4076619.794730545</c:v>
                </c:pt>
                <c:pt idx="18">
                  <c:v>4422058.6584063591</c:v>
                </c:pt>
                <c:pt idx="19">
                  <c:v>3057831.0635395572</c:v>
                </c:pt>
                <c:pt idx="20">
                  <c:v>3677227.0920377704</c:v>
                </c:pt>
                <c:pt idx="21">
                  <c:v>3814069.2949615046</c:v>
                </c:pt>
                <c:pt idx="22">
                  <c:v>5833399.2015044549</c:v>
                </c:pt>
                <c:pt idx="23">
                  <c:v>3993271.5057960753</c:v>
                </c:pt>
                <c:pt idx="24">
                  <c:v>4233794.1726433551</c:v>
                </c:pt>
                <c:pt idx="25">
                  <c:v>3421157.8382397867</c:v>
                </c:pt>
                <c:pt idx="26">
                  <c:v>4111135.7893091543</c:v>
                </c:pt>
                <c:pt idx="27">
                  <c:v>5630882.6442997064</c:v>
                </c:pt>
                <c:pt idx="28">
                  <c:v>3429151.3765974767</c:v>
                </c:pt>
                <c:pt idx="29">
                  <c:v>3362756.2380954497</c:v>
                </c:pt>
                <c:pt idx="30">
                  <c:v>3961964.7991550895</c:v>
                </c:pt>
                <c:pt idx="31">
                  <c:v>3462663.4890496125</c:v>
                </c:pt>
              </c:numCache>
            </c:numRef>
          </c:yVal>
          <c:smooth val="0"/>
          <c:extLst>
            <c:ext xmlns:c16="http://schemas.microsoft.com/office/drawing/2014/chart" uri="{C3380CC4-5D6E-409C-BE32-E72D297353CC}">
              <c16:uniqueId val="{00000000-0309-4AA6-B072-9793A7F3276B}"/>
            </c:ext>
          </c:extLst>
        </c:ser>
        <c:ser>
          <c:idx val="0"/>
          <c:order val="1"/>
          <c:tx>
            <c:strRef>
              <c:f>'Sp Mack'!$F$2</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Mack'!$F$3:$F$34</c:f>
              <c:numCache>
                <c:formatCode>#,##0</c:formatCode>
                <c:ptCount val="32"/>
                <c:pt idx="0">
                  <c:v>3411203.9857526207</c:v>
                </c:pt>
                <c:pt idx="1">
                  <c:v>4044290.8372585098</c:v>
                </c:pt>
                <c:pt idx="2">
                  <c:v>5748189.753346364</c:v>
                </c:pt>
                <c:pt idx="3">
                  <c:v>4348042.1324786255</c:v>
                </c:pt>
                <c:pt idx="4">
                  <c:v>6113896.1893578898</c:v>
                </c:pt>
                <c:pt idx="5">
                  <c:v>7757149.0129280854</c:v>
                </c:pt>
                <c:pt idx="6">
                  <c:v>6167613.7793728672</c:v>
                </c:pt>
                <c:pt idx="7">
                  <c:v>3305534.8227128447</c:v>
                </c:pt>
                <c:pt idx="8">
                  <c:v>3295063.2245929693</c:v>
                </c:pt>
                <c:pt idx="9">
                  <c:v>2228817.9588751104</c:v>
                </c:pt>
                <c:pt idx="10">
                  <c:v>2630015.9976670356</c:v>
                </c:pt>
                <c:pt idx="11">
                  <c:v>4515991.2550476361</c:v>
                </c:pt>
                <c:pt idx="12">
                  <c:v>3522497.4713847819</c:v>
                </c:pt>
                <c:pt idx="13">
                  <c:v>5143001.7431740146</c:v>
                </c:pt>
                <c:pt idx="14">
                  <c:v>6234691.1539236112</c:v>
                </c:pt>
                <c:pt idx="15">
                  <c:v>5295805.5791188991</c:v>
                </c:pt>
                <c:pt idx="16">
                  <c:v>6075836.3669099938</c:v>
                </c:pt>
                <c:pt idx="17">
                  <c:v>4765617.6950929938</c:v>
                </c:pt>
                <c:pt idx="18">
                  <c:v>4086036.7461110363</c:v>
                </c:pt>
                <c:pt idx="19">
                  <c:v>4059797.1073851469</c:v>
                </c:pt>
                <c:pt idx="20">
                  <c:v>3099858.2151669315</c:v>
                </c:pt>
                <c:pt idx="21">
                  <c:v>4790946.3472062331</c:v>
                </c:pt>
                <c:pt idx="22">
                  <c:v>5585200.5421675174</c:v>
                </c:pt>
                <c:pt idx="23">
                  <c:v>6172825.1987431571</c:v>
                </c:pt>
                <c:pt idx="24">
                  <c:v>7490404.3651278531</c:v>
                </c:pt>
                <c:pt idx="25">
                  <c:v>6439303.6778232306</c:v>
                </c:pt>
                <c:pt idx="26">
                  <c:v>5657674.9624518892</c:v>
                </c:pt>
                <c:pt idx="27">
                  <c:v>8879813.9586584382</c:v>
                </c:pt>
                <c:pt idx="28">
                  <c:v>4517148.7542558415</c:v>
                </c:pt>
                <c:pt idx="29">
                  <c:v>4342307.1224160064</c:v>
                </c:pt>
                <c:pt idx="30">
                  <c:v>7297755.5311709698</c:v>
                </c:pt>
                <c:pt idx="31">
                  <c:v>6055917.4070666404</c:v>
                </c:pt>
              </c:numCache>
            </c:numRef>
          </c:yVal>
          <c:smooth val="0"/>
          <c:extLst>
            <c:ext xmlns:c16="http://schemas.microsoft.com/office/drawing/2014/chart" uri="{C3380CC4-5D6E-409C-BE32-E72D297353CC}">
              <c16:uniqueId val="{00000001-0309-4AA6-B072-9793A7F3276B}"/>
            </c:ext>
          </c:extLst>
        </c:ser>
        <c:ser>
          <c:idx val="2"/>
          <c:order val="2"/>
          <c:tx>
            <c:strRef>
              <c:f>'Sp Mack'!$D$2</c:f>
              <c:strCache>
                <c:ptCount val="1"/>
                <c:pt idx="0">
                  <c:v>Commercial</c:v>
                </c:pt>
              </c:strCache>
            </c:strRef>
          </c:tx>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Mack'!$D$3:$D$34</c:f>
              <c:numCache>
                <c:formatCode>#,##0</c:formatCode>
                <c:ptCount val="32"/>
                <c:pt idx="0">
                  <c:v>6987195</c:v>
                </c:pt>
                <c:pt idx="1">
                  <c:v>6904315</c:v>
                </c:pt>
                <c:pt idx="2">
                  <c:v>5858985</c:v>
                </c:pt>
                <c:pt idx="3">
                  <c:v>6965434</c:v>
                </c:pt>
                <c:pt idx="4">
                  <c:v>5985769</c:v>
                </c:pt>
                <c:pt idx="5">
                  <c:v>8024721</c:v>
                </c:pt>
                <c:pt idx="6">
                  <c:v>6956102</c:v>
                </c:pt>
                <c:pt idx="7">
                  <c:v>7588843</c:v>
                </c:pt>
                <c:pt idx="8">
                  <c:v>6935669</c:v>
                </c:pt>
                <c:pt idx="9">
                  <c:v>5206583</c:v>
                </c:pt>
                <c:pt idx="10">
                  <c:v>3652718</c:v>
                </c:pt>
                <c:pt idx="11">
                  <c:v>3820897</c:v>
                </c:pt>
                <c:pt idx="12">
                  <c:v>3525926</c:v>
                </c:pt>
                <c:pt idx="13">
                  <c:v>3338671</c:v>
                </c:pt>
                <c:pt idx="14">
                  <c:v>3677227</c:v>
                </c:pt>
                <c:pt idx="15">
                  <c:v>4386740</c:v>
                </c:pt>
                <c:pt idx="16">
                  <c:v>3828524</c:v>
                </c:pt>
                <c:pt idx="17">
                  <c:v>4971245</c:v>
                </c:pt>
                <c:pt idx="18">
                  <c:v>4768167</c:v>
                </c:pt>
                <c:pt idx="19">
                  <c:v>5329322</c:v>
                </c:pt>
                <c:pt idx="20">
                  <c:v>5363149</c:v>
                </c:pt>
                <c:pt idx="21">
                  <c:v>4816689</c:v>
                </c:pt>
                <c:pt idx="22">
                  <c:v>4159370</c:v>
                </c:pt>
                <c:pt idx="23">
                  <c:v>5582405</c:v>
                </c:pt>
                <c:pt idx="24">
                  <c:v>5792399</c:v>
                </c:pt>
                <c:pt idx="25">
                  <c:v>5708092</c:v>
                </c:pt>
                <c:pt idx="26">
                  <c:v>5224625</c:v>
                </c:pt>
                <c:pt idx="27">
                  <c:v>4231302</c:v>
                </c:pt>
                <c:pt idx="28">
                  <c:v>4134259</c:v>
                </c:pt>
                <c:pt idx="29">
                  <c:v>3510701</c:v>
                </c:pt>
                <c:pt idx="30">
                  <c:v>4492369</c:v>
                </c:pt>
                <c:pt idx="31">
                  <c:v>4196051</c:v>
                </c:pt>
              </c:numCache>
            </c:numRef>
          </c:yVal>
          <c:smooth val="0"/>
          <c:extLst>
            <c:ext xmlns:c16="http://schemas.microsoft.com/office/drawing/2014/chart" uri="{C3380CC4-5D6E-409C-BE32-E72D297353CC}">
              <c16:uniqueId val="{00000002-0309-4AA6-B072-9793A7F3276B}"/>
            </c:ext>
          </c:extLst>
        </c:ser>
        <c:dLbls>
          <c:showLegendKey val="0"/>
          <c:showVal val="0"/>
          <c:showCatName val="0"/>
          <c:showSerName val="0"/>
          <c:showPercent val="0"/>
          <c:showBubbleSize val="0"/>
        </c:dLbls>
        <c:axId val="345438976"/>
        <c:axId val="345439552"/>
      </c:scatterChart>
      <c:valAx>
        <c:axId val="3454389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9552"/>
        <c:crosses val="autoZero"/>
        <c:crossBetween val="midCat"/>
        <c:majorUnit val="2"/>
      </c:valAx>
      <c:valAx>
        <c:axId val="345439552"/>
        <c:scaling>
          <c:orientation val="minMax"/>
          <c:max val="9000000"/>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8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'Atl Cobia'!$C$2</c:f>
              <c:strCache>
                <c:ptCount val="1"/>
                <c:pt idx="0">
                  <c:v>Old Rec</c:v>
                </c:pt>
              </c:strCache>
            </c:strRef>
          </c:tx>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Cobia'!$C$3:$C$34</c:f>
              <c:numCache>
                <c:formatCode>#,##0</c:formatCode>
                <c:ptCount val="32"/>
                <c:pt idx="0">
                  <c:v>865086.83822109993</c:v>
                </c:pt>
                <c:pt idx="1">
                  <c:v>185402.62057467998</c:v>
                </c:pt>
                <c:pt idx="2">
                  <c:v>216845.6250628999</c:v>
                </c:pt>
                <c:pt idx="3">
                  <c:v>345418.91623251006</c:v>
                </c:pt>
                <c:pt idx="4">
                  <c:v>418743.65607283008</c:v>
                </c:pt>
                <c:pt idx="5">
                  <c:v>733978.5005264997</c:v>
                </c:pt>
                <c:pt idx="6">
                  <c:v>430789.37698084011</c:v>
                </c:pt>
                <c:pt idx="7">
                  <c:v>305163.19013819995</c:v>
                </c:pt>
                <c:pt idx="8">
                  <c:v>307378.09905600012</c:v>
                </c:pt>
                <c:pt idx="9">
                  <c:v>532640.63182133005</c:v>
                </c:pt>
                <c:pt idx="10">
                  <c:v>803103.66757719964</c:v>
                </c:pt>
                <c:pt idx="11">
                  <c:v>540470.71017039998</c:v>
                </c:pt>
                <c:pt idx="12">
                  <c:v>397415.5410041</c:v>
                </c:pt>
                <c:pt idx="13">
                  <c:v>396551.49903569999</c:v>
                </c:pt>
                <c:pt idx="14">
                  <c:v>528799.58190230082</c:v>
                </c:pt>
                <c:pt idx="15">
                  <c:v>485443.98958470009</c:v>
                </c:pt>
                <c:pt idx="16">
                  <c:v>298438.14036846027</c:v>
                </c:pt>
                <c:pt idx="17">
                  <c:v>746397.58826109022</c:v>
                </c:pt>
                <c:pt idx="18">
                  <c:v>1040961.7971945402</c:v>
                </c:pt>
                <c:pt idx="19">
                  <c:v>932168.61349370016</c:v>
                </c:pt>
                <c:pt idx="20">
                  <c:v>1002260.7539389002</c:v>
                </c:pt>
                <c:pt idx="21">
                  <c:v>755161.9605889857</c:v>
                </c:pt>
                <c:pt idx="22">
                  <c:v>542621.09418391029</c:v>
                </c:pt>
                <c:pt idx="23">
                  <c:v>776957.4049354</c:v>
                </c:pt>
                <c:pt idx="24">
                  <c:v>945319.04801691999</c:v>
                </c:pt>
                <c:pt idx="25">
                  <c:v>351471.32361523982</c:v>
                </c:pt>
                <c:pt idx="26">
                  <c:v>499147.01560051006</c:v>
                </c:pt>
                <c:pt idx="27">
                  <c:v>911198.71037286962</c:v>
                </c:pt>
                <c:pt idx="28">
                  <c:v>554069.34125945996</c:v>
                </c:pt>
                <c:pt idx="29">
                  <c:v>1565975.7268663999</c:v>
                </c:pt>
                <c:pt idx="30">
                  <c:v>1351528.1865079012</c:v>
                </c:pt>
                <c:pt idx="31">
                  <c:v>454431.60852584994</c:v>
                </c:pt>
              </c:numCache>
            </c:numRef>
          </c:yVal>
          <c:smooth val="0"/>
          <c:extLst>
            <c:ext xmlns:c16="http://schemas.microsoft.com/office/drawing/2014/chart" uri="{C3380CC4-5D6E-409C-BE32-E72D297353CC}">
              <c16:uniqueId val="{00000000-E8E1-40C5-84C3-DBC55403144A}"/>
            </c:ext>
          </c:extLst>
        </c:ser>
        <c:ser>
          <c:idx val="0"/>
          <c:order val="1"/>
          <c:tx>
            <c:strRef>
              <c:f>'Atl Cobia'!$F$2</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Cobia'!$F$3:$F$34</c:f>
              <c:numCache>
                <c:formatCode>#,##0</c:formatCode>
                <c:ptCount val="32"/>
                <c:pt idx="0">
                  <c:v>914840.5725026998</c:v>
                </c:pt>
                <c:pt idx="1">
                  <c:v>510300.06277816201</c:v>
                </c:pt>
                <c:pt idx="2">
                  <c:v>315167.91523670015</c:v>
                </c:pt>
                <c:pt idx="3">
                  <c:v>539103.10097480007</c:v>
                </c:pt>
                <c:pt idx="4">
                  <c:v>390456.99601149006</c:v>
                </c:pt>
                <c:pt idx="5">
                  <c:v>507561.89802011201</c:v>
                </c:pt>
                <c:pt idx="6">
                  <c:v>573480.81188991014</c:v>
                </c:pt>
                <c:pt idx="7">
                  <c:v>396034.24220629991</c:v>
                </c:pt>
                <c:pt idx="8">
                  <c:v>333665.39719460008</c:v>
                </c:pt>
                <c:pt idx="9">
                  <c:v>848617.62219422997</c:v>
                </c:pt>
                <c:pt idx="10">
                  <c:v>2260365.7352067013</c:v>
                </c:pt>
                <c:pt idx="11">
                  <c:v>564344.41540862015</c:v>
                </c:pt>
                <c:pt idx="12">
                  <c:v>371183.1622429</c:v>
                </c:pt>
                <c:pt idx="13">
                  <c:v>706849.76975401014</c:v>
                </c:pt>
                <c:pt idx="14">
                  <c:v>403936.51378110005</c:v>
                </c:pt>
                <c:pt idx="15">
                  <c:v>323708.60476340016</c:v>
                </c:pt>
                <c:pt idx="16">
                  <c:v>481417.65644212015</c:v>
                </c:pt>
                <c:pt idx="17">
                  <c:v>1471812.8086948614</c:v>
                </c:pt>
                <c:pt idx="18">
                  <c:v>983476.13768857985</c:v>
                </c:pt>
                <c:pt idx="19">
                  <c:v>1705205.0196172204</c:v>
                </c:pt>
                <c:pt idx="20">
                  <c:v>1461224.9693331399</c:v>
                </c:pt>
                <c:pt idx="21">
                  <c:v>1012186.5451158996</c:v>
                </c:pt>
                <c:pt idx="22">
                  <c:v>819327.17546660022</c:v>
                </c:pt>
                <c:pt idx="23">
                  <c:v>1408653.7132339005</c:v>
                </c:pt>
                <c:pt idx="24">
                  <c:v>1656084.1419469302</c:v>
                </c:pt>
                <c:pt idx="25">
                  <c:v>1051943.4273267994</c:v>
                </c:pt>
                <c:pt idx="26">
                  <c:v>1417207.5664046193</c:v>
                </c:pt>
                <c:pt idx="27">
                  <c:v>1614243.4965268199</c:v>
                </c:pt>
                <c:pt idx="28">
                  <c:v>1440826.9386110704</c:v>
                </c:pt>
                <c:pt idx="29">
                  <c:v>4188817.8312570686</c:v>
                </c:pt>
                <c:pt idx="30">
                  <c:v>2428097.1500981399</c:v>
                </c:pt>
                <c:pt idx="31">
                  <c:v>1309768.1817750502</c:v>
                </c:pt>
              </c:numCache>
            </c:numRef>
          </c:yVal>
          <c:smooth val="0"/>
          <c:extLst>
            <c:ext xmlns:c16="http://schemas.microsoft.com/office/drawing/2014/chart" uri="{C3380CC4-5D6E-409C-BE32-E72D297353CC}">
              <c16:uniqueId val="{00000001-E8E1-40C5-84C3-DBC55403144A}"/>
            </c:ext>
          </c:extLst>
        </c:ser>
        <c:ser>
          <c:idx val="2"/>
          <c:order val="2"/>
          <c:tx>
            <c:strRef>
              <c:f>'Atl Cobia'!$D$2</c:f>
              <c:strCache>
                <c:ptCount val="1"/>
                <c:pt idx="0">
                  <c:v>Commercial</c:v>
                </c:pt>
              </c:strCache>
            </c:strRef>
          </c:tx>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Cobia'!$D$3:$D$34</c:f>
              <c:numCache>
                <c:formatCode>#,##0</c:formatCode>
                <c:ptCount val="32"/>
                <c:pt idx="0">
                  <c:v>24945</c:v>
                </c:pt>
                <c:pt idx="1">
                  <c:v>40354</c:v>
                </c:pt>
                <c:pt idx="2">
                  <c:v>23025</c:v>
                </c:pt>
                <c:pt idx="3">
                  <c:v>33327</c:v>
                </c:pt>
                <c:pt idx="4">
                  <c:v>43736</c:v>
                </c:pt>
                <c:pt idx="5">
                  <c:v>43816</c:v>
                </c:pt>
                <c:pt idx="6">
                  <c:v>36675</c:v>
                </c:pt>
                <c:pt idx="7">
                  <c:v>39502</c:v>
                </c:pt>
                <c:pt idx="8">
                  <c:v>47079</c:v>
                </c:pt>
                <c:pt idx="9">
                  <c:v>67149</c:v>
                </c:pt>
                <c:pt idx="10">
                  <c:v>62331</c:v>
                </c:pt>
                <c:pt idx="11">
                  <c:v>63385</c:v>
                </c:pt>
                <c:pt idx="12">
                  <c:v>43567</c:v>
                </c:pt>
                <c:pt idx="13">
                  <c:v>27490</c:v>
                </c:pt>
                <c:pt idx="14">
                  <c:v>42580</c:v>
                </c:pt>
                <c:pt idx="15">
                  <c:v>40704</c:v>
                </c:pt>
                <c:pt idx="16">
                  <c:v>40968</c:v>
                </c:pt>
                <c:pt idx="17">
                  <c:v>35011</c:v>
                </c:pt>
                <c:pt idx="18">
                  <c:v>32986</c:v>
                </c:pt>
                <c:pt idx="19">
                  <c:v>29084</c:v>
                </c:pt>
                <c:pt idx="20">
                  <c:v>31160</c:v>
                </c:pt>
                <c:pt idx="21">
                  <c:v>31557</c:v>
                </c:pt>
                <c:pt idx="22">
                  <c:v>33388</c:v>
                </c:pt>
                <c:pt idx="23">
                  <c:v>42202</c:v>
                </c:pt>
                <c:pt idx="24">
                  <c:v>56272</c:v>
                </c:pt>
                <c:pt idx="25">
                  <c:v>33793</c:v>
                </c:pt>
                <c:pt idx="26">
                  <c:v>42140</c:v>
                </c:pt>
                <c:pt idx="27">
                  <c:v>53015</c:v>
                </c:pt>
                <c:pt idx="28">
                  <c:v>69163</c:v>
                </c:pt>
                <c:pt idx="29">
                  <c:v>84186</c:v>
                </c:pt>
                <c:pt idx="30">
                  <c:v>87926</c:v>
                </c:pt>
                <c:pt idx="31">
                  <c:v>63437</c:v>
                </c:pt>
              </c:numCache>
            </c:numRef>
          </c:yVal>
          <c:smooth val="0"/>
          <c:extLst>
            <c:ext xmlns:c16="http://schemas.microsoft.com/office/drawing/2014/chart" uri="{C3380CC4-5D6E-409C-BE32-E72D297353CC}">
              <c16:uniqueId val="{00000002-E8E1-40C5-84C3-DBC55403144A}"/>
            </c:ext>
          </c:extLst>
        </c:ser>
        <c:dLbls>
          <c:showLegendKey val="0"/>
          <c:showVal val="0"/>
          <c:showCatName val="0"/>
          <c:showSerName val="0"/>
          <c:showPercent val="0"/>
          <c:showBubbleSize val="0"/>
        </c:dLbls>
        <c:axId val="345438976"/>
        <c:axId val="345439552"/>
      </c:scatterChart>
      <c:valAx>
        <c:axId val="3454389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9552"/>
        <c:crosses val="autoZero"/>
        <c:crossBetween val="midCat"/>
        <c:majorUnit val="2"/>
      </c:valAx>
      <c:valAx>
        <c:axId val="345439552"/>
        <c:scaling>
          <c:orientation val="minMax"/>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8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'FLE Cobia'!$C$2</c:f>
              <c:strCache>
                <c:ptCount val="1"/>
                <c:pt idx="0">
                  <c:v>Old Rec</c:v>
                </c:pt>
              </c:strCache>
            </c:strRef>
          </c:tx>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Cobia'!$C$3:$C$34</c:f>
              <c:numCache>
                <c:formatCode>#,##0</c:formatCode>
                <c:ptCount val="32"/>
                <c:pt idx="0">
                  <c:v>1254915.565964201</c:v>
                </c:pt>
                <c:pt idx="1">
                  <c:v>1065194.9338779803</c:v>
                </c:pt>
                <c:pt idx="2">
                  <c:v>1367402.4153449</c:v>
                </c:pt>
                <c:pt idx="3">
                  <c:v>1228064.7956484999</c:v>
                </c:pt>
                <c:pt idx="4">
                  <c:v>1074763.3093519998</c:v>
                </c:pt>
                <c:pt idx="5">
                  <c:v>1447797.6347619004</c:v>
                </c:pt>
                <c:pt idx="6">
                  <c:v>1610590.4801761</c:v>
                </c:pt>
                <c:pt idx="7">
                  <c:v>1349998.4445355006</c:v>
                </c:pt>
                <c:pt idx="8">
                  <c:v>1457013.9498120009</c:v>
                </c:pt>
                <c:pt idx="9">
                  <c:v>1077783.1893819002</c:v>
                </c:pt>
                <c:pt idx="10">
                  <c:v>1925750.5022755992</c:v>
                </c:pt>
                <c:pt idx="11">
                  <c:v>2375035.1979591022</c:v>
                </c:pt>
                <c:pt idx="12">
                  <c:v>1426756.8337393997</c:v>
                </c:pt>
                <c:pt idx="13">
                  <c:v>1217199.9749724006</c:v>
                </c:pt>
                <c:pt idx="14">
                  <c:v>1289345.0369527405</c:v>
                </c:pt>
                <c:pt idx="15">
                  <c:v>1202535.8548027293</c:v>
                </c:pt>
                <c:pt idx="16">
                  <c:v>906900.13139711984</c:v>
                </c:pt>
                <c:pt idx="17">
                  <c:v>1594395.9533360503</c:v>
                </c:pt>
                <c:pt idx="18">
                  <c:v>1353937.1238720005</c:v>
                </c:pt>
                <c:pt idx="19">
                  <c:v>880719.22157630045</c:v>
                </c:pt>
                <c:pt idx="20">
                  <c:v>975812.48916291003</c:v>
                </c:pt>
                <c:pt idx="21">
                  <c:v>1216425.6105109993</c:v>
                </c:pt>
                <c:pt idx="22">
                  <c:v>954588.31091404974</c:v>
                </c:pt>
                <c:pt idx="23">
                  <c:v>688438.8131267</c:v>
                </c:pt>
                <c:pt idx="24">
                  <c:v>1258109.9446614718</c:v>
                </c:pt>
                <c:pt idx="25">
                  <c:v>1112795.7413493893</c:v>
                </c:pt>
                <c:pt idx="26">
                  <c:v>856420.46641430992</c:v>
                </c:pt>
                <c:pt idx="27">
                  <c:v>693270.46621685964</c:v>
                </c:pt>
                <c:pt idx="28">
                  <c:v>1160925.4292034707</c:v>
                </c:pt>
                <c:pt idx="29">
                  <c:v>790755.5481256299</c:v>
                </c:pt>
                <c:pt idx="30">
                  <c:v>832509.81556278991</c:v>
                </c:pt>
                <c:pt idx="31">
                  <c:v>551526.55438988004</c:v>
                </c:pt>
              </c:numCache>
            </c:numRef>
          </c:yVal>
          <c:smooth val="0"/>
          <c:extLst>
            <c:ext xmlns:c16="http://schemas.microsoft.com/office/drawing/2014/chart" uri="{C3380CC4-5D6E-409C-BE32-E72D297353CC}">
              <c16:uniqueId val="{00000000-F8F2-426B-B62A-16D7D1AEE9A3}"/>
            </c:ext>
          </c:extLst>
        </c:ser>
        <c:ser>
          <c:idx val="0"/>
          <c:order val="1"/>
          <c:tx>
            <c:strRef>
              <c:f>'FLE Cobia'!$F$2</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Cobia'!$F$3:$F$34</c:f>
              <c:numCache>
                <c:formatCode>#,##0</c:formatCode>
                <c:ptCount val="32"/>
                <c:pt idx="0">
                  <c:v>1858616.6204287002</c:v>
                </c:pt>
                <c:pt idx="1">
                  <c:v>1661640.8312085995</c:v>
                </c:pt>
                <c:pt idx="2">
                  <c:v>1970602.7200939998</c:v>
                </c:pt>
                <c:pt idx="3">
                  <c:v>1610991.1796456997</c:v>
                </c:pt>
                <c:pt idx="4">
                  <c:v>1755895.1756219999</c:v>
                </c:pt>
                <c:pt idx="5">
                  <c:v>633347.72096419998</c:v>
                </c:pt>
                <c:pt idx="6">
                  <c:v>2231880.3571648798</c:v>
                </c:pt>
                <c:pt idx="7">
                  <c:v>819661.26528269995</c:v>
                </c:pt>
                <c:pt idx="8">
                  <c:v>1270521.240363</c:v>
                </c:pt>
                <c:pt idx="9">
                  <c:v>1226753.0692324</c:v>
                </c:pt>
                <c:pt idx="10">
                  <c:v>1259093.3591607003</c:v>
                </c:pt>
                <c:pt idx="11">
                  <c:v>1119982.3770276399</c:v>
                </c:pt>
                <c:pt idx="12">
                  <c:v>1119695.7682713701</c:v>
                </c:pt>
                <c:pt idx="13">
                  <c:v>1679922.1980264764</c:v>
                </c:pt>
                <c:pt idx="14">
                  <c:v>1029211.8883479</c:v>
                </c:pt>
                <c:pt idx="15">
                  <c:v>806264.11635960988</c:v>
                </c:pt>
                <c:pt idx="16">
                  <c:v>906569.66606650001</c:v>
                </c:pt>
                <c:pt idx="17">
                  <c:v>1919493.1019988996</c:v>
                </c:pt>
                <c:pt idx="18">
                  <c:v>512638.94571580004</c:v>
                </c:pt>
                <c:pt idx="19">
                  <c:v>846981.59736439015</c:v>
                </c:pt>
                <c:pt idx="20">
                  <c:v>2240492.3760717404</c:v>
                </c:pt>
                <c:pt idx="21">
                  <c:v>2048090.5714902703</c:v>
                </c:pt>
                <c:pt idx="22">
                  <c:v>1214360.8648691101</c:v>
                </c:pt>
                <c:pt idx="23">
                  <c:v>882212.98021575995</c:v>
                </c:pt>
                <c:pt idx="24">
                  <c:v>2146887.5101214992</c:v>
                </c:pt>
                <c:pt idx="25">
                  <c:v>2611475.1476366995</c:v>
                </c:pt>
                <c:pt idx="26">
                  <c:v>1415393.5755127</c:v>
                </c:pt>
                <c:pt idx="27">
                  <c:v>723180.47664152004</c:v>
                </c:pt>
                <c:pt idx="28">
                  <c:v>1427045.1586925501</c:v>
                </c:pt>
                <c:pt idx="29">
                  <c:v>1429262.7794600101</c:v>
                </c:pt>
                <c:pt idx="30">
                  <c:v>1514694.6327682103</c:v>
                </c:pt>
                <c:pt idx="31">
                  <c:v>758410.43364276993</c:v>
                </c:pt>
              </c:numCache>
            </c:numRef>
          </c:yVal>
          <c:smooth val="0"/>
          <c:extLst>
            <c:ext xmlns:c16="http://schemas.microsoft.com/office/drawing/2014/chart" uri="{C3380CC4-5D6E-409C-BE32-E72D297353CC}">
              <c16:uniqueId val="{00000001-F8F2-426B-B62A-16D7D1AEE9A3}"/>
            </c:ext>
          </c:extLst>
        </c:ser>
        <c:ser>
          <c:idx val="2"/>
          <c:order val="2"/>
          <c:tx>
            <c:strRef>
              <c:f>'FLE Cobia'!$D$2</c:f>
              <c:strCache>
                <c:ptCount val="1"/>
                <c:pt idx="0">
                  <c:v>Commercial</c:v>
                </c:pt>
              </c:strCache>
            </c:strRef>
          </c:tx>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Cobia'!$D$3:$D$34</c:f>
              <c:numCache>
                <c:formatCode>#,##0</c:formatCode>
                <c:ptCount val="32"/>
                <c:pt idx="0">
                  <c:v>127250</c:v>
                </c:pt>
                <c:pt idx="1">
                  <c:v>168617</c:v>
                </c:pt>
                <c:pt idx="2">
                  <c:v>176062</c:v>
                </c:pt>
                <c:pt idx="3">
                  <c:v>219685</c:v>
                </c:pt>
                <c:pt idx="4">
                  <c:v>185777</c:v>
                </c:pt>
                <c:pt idx="5">
                  <c:v>228315</c:v>
                </c:pt>
                <c:pt idx="6">
                  <c:v>270579</c:v>
                </c:pt>
                <c:pt idx="7">
                  <c:v>262742</c:v>
                </c:pt>
                <c:pt idx="8">
                  <c:v>236678</c:v>
                </c:pt>
                <c:pt idx="9">
                  <c:v>247559</c:v>
                </c:pt>
                <c:pt idx="10">
                  <c:v>282846</c:v>
                </c:pt>
                <c:pt idx="11">
                  <c:v>228752</c:v>
                </c:pt>
                <c:pt idx="12">
                  <c:v>223567</c:v>
                </c:pt>
                <c:pt idx="13">
                  <c:v>220991</c:v>
                </c:pt>
                <c:pt idx="14">
                  <c:v>154948</c:v>
                </c:pt>
                <c:pt idx="15">
                  <c:v>139782</c:v>
                </c:pt>
                <c:pt idx="16">
                  <c:v>142323</c:v>
                </c:pt>
                <c:pt idx="17">
                  <c:v>163734</c:v>
                </c:pt>
                <c:pt idx="18">
                  <c:v>151216</c:v>
                </c:pt>
                <c:pt idx="19">
                  <c:v>108618</c:v>
                </c:pt>
                <c:pt idx="20">
                  <c:v>120912</c:v>
                </c:pt>
                <c:pt idx="21">
                  <c:v>132137</c:v>
                </c:pt>
                <c:pt idx="22">
                  <c:v>122371</c:v>
                </c:pt>
                <c:pt idx="23">
                  <c:v>116331</c:v>
                </c:pt>
                <c:pt idx="24">
                  <c:v>186647</c:v>
                </c:pt>
                <c:pt idx="25">
                  <c:v>228839</c:v>
                </c:pt>
                <c:pt idx="26">
                  <c:v>120979</c:v>
                </c:pt>
                <c:pt idx="27">
                  <c:v>132657</c:v>
                </c:pt>
                <c:pt idx="28">
                  <c:v>138628</c:v>
                </c:pt>
                <c:pt idx="29">
                  <c:v>108709</c:v>
                </c:pt>
                <c:pt idx="30">
                  <c:v>89711</c:v>
                </c:pt>
                <c:pt idx="31">
                  <c:v>78971</c:v>
                </c:pt>
              </c:numCache>
            </c:numRef>
          </c:yVal>
          <c:smooth val="0"/>
          <c:extLst>
            <c:ext xmlns:c16="http://schemas.microsoft.com/office/drawing/2014/chart" uri="{C3380CC4-5D6E-409C-BE32-E72D297353CC}">
              <c16:uniqueId val="{00000002-F8F2-426B-B62A-16D7D1AEE9A3}"/>
            </c:ext>
          </c:extLst>
        </c:ser>
        <c:dLbls>
          <c:showLegendKey val="0"/>
          <c:showVal val="0"/>
          <c:showCatName val="0"/>
          <c:showSerName val="0"/>
          <c:showPercent val="0"/>
          <c:showBubbleSize val="0"/>
        </c:dLbls>
        <c:axId val="345438976"/>
        <c:axId val="345439552"/>
      </c:scatterChart>
      <c:valAx>
        <c:axId val="34543897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45439552"/>
        <c:crosses val="autoZero"/>
        <c:crossBetween val="midCat"/>
        <c:majorUnit val="2"/>
      </c:valAx>
      <c:valAx>
        <c:axId val="345439552"/>
        <c:scaling>
          <c:orientation val="minMax"/>
        </c:scaling>
        <c:delete val="0"/>
        <c:axPos val="l"/>
        <c:majorGridlines>
          <c:spPr>
            <a:ln>
              <a:prstDash val="sysDot"/>
            </a:ln>
          </c:spPr>
        </c:majorGridlines>
        <c:title>
          <c:tx>
            <c:rich>
              <a:bodyPr/>
              <a:lstStyle/>
              <a:p>
                <a:pPr>
                  <a:defRPr/>
                </a:pPr>
                <a:r>
                  <a:rPr lang="en-US"/>
                  <a:t>lbs ww</a:t>
                </a:r>
              </a:p>
            </c:rich>
          </c:tx>
          <c:overlay val="0"/>
        </c:title>
        <c:numFmt formatCode="#,##0" sourceLinked="1"/>
        <c:majorTickMark val="out"/>
        <c:minorTickMark val="none"/>
        <c:tickLblPos val="nextTo"/>
        <c:spPr>
          <a:ln w="12700">
            <a:solidFill>
              <a:schemeClr val="tx1"/>
            </a:solidFill>
          </a:ln>
        </c:spPr>
        <c:crossAx val="345438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'Golden Tilefish'!$C$3</c:f>
              <c:strCache>
                <c:ptCount val="1"/>
                <c:pt idx="0">
                  <c:v>Old Rec</c:v>
                </c:pt>
              </c:strCache>
            </c:strRef>
          </c:tx>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Tilefish'!$C$4:$C$35</c:f>
              <c:numCache>
                <c:formatCode>#,##0</c:formatCode>
                <c:ptCount val="32"/>
                <c:pt idx="0">
                  <c:v>310.42134242999998</c:v>
                </c:pt>
                <c:pt idx="1">
                  <c:v>356.48373720000001</c:v>
                </c:pt>
                <c:pt idx="2">
                  <c:v>2120.8313914999999</c:v>
                </c:pt>
                <c:pt idx="3">
                  <c:v>14.087394</c:v>
                </c:pt>
                <c:pt idx="4">
                  <c:v>647.17415167000001</c:v>
                </c:pt>
                <c:pt idx="5">
                  <c:v>759.28571154999997</c:v>
                </c:pt>
                <c:pt idx="6">
                  <c:v>7418.5457918000002</c:v>
                </c:pt>
                <c:pt idx="7">
                  <c:v>0</c:v>
                </c:pt>
                <c:pt idx="8">
                  <c:v>14087.3706281</c:v>
                </c:pt>
                <c:pt idx="9">
                  <c:v>0</c:v>
                </c:pt>
                <c:pt idx="10">
                  <c:v>3118.6350613299996</c:v>
                </c:pt>
                <c:pt idx="11">
                  <c:v>20634.1722844</c:v>
                </c:pt>
                <c:pt idx="12">
                  <c:v>1389.4407877000001</c:v>
                </c:pt>
                <c:pt idx="13">
                  <c:v>10766.902190499999</c:v>
                </c:pt>
                <c:pt idx="14">
                  <c:v>11807.24430975</c:v>
                </c:pt>
                <c:pt idx="15">
                  <c:v>19576.604473859999</c:v>
                </c:pt>
                <c:pt idx="16">
                  <c:v>18842.232330799998</c:v>
                </c:pt>
                <c:pt idx="17">
                  <c:v>51000.150813040003</c:v>
                </c:pt>
                <c:pt idx="18">
                  <c:v>63220.743525120008</c:v>
                </c:pt>
                <c:pt idx="19">
                  <c:v>240992.72634050003</c:v>
                </c:pt>
                <c:pt idx="20">
                  <c:v>57890.592023549994</c:v>
                </c:pt>
                <c:pt idx="21">
                  <c:v>12913.3361467</c:v>
                </c:pt>
                <c:pt idx="22">
                  <c:v>0</c:v>
                </c:pt>
                <c:pt idx="23">
                  <c:v>36884.335189999998</c:v>
                </c:pt>
                <c:pt idx="24">
                  <c:v>11851.731643170002</c:v>
                </c:pt>
                <c:pt idx="25">
                  <c:v>23231.747640163001</c:v>
                </c:pt>
                <c:pt idx="26">
                  <c:v>14161.025996762</c:v>
                </c:pt>
                <c:pt idx="27">
                  <c:v>17206.3075899</c:v>
                </c:pt>
                <c:pt idx="28">
                  <c:v>5374.0881513199993</c:v>
                </c:pt>
                <c:pt idx="29">
                  <c:v>18419.37418744</c:v>
                </c:pt>
                <c:pt idx="30">
                  <c:v>46676.915755306996</c:v>
                </c:pt>
                <c:pt idx="31">
                  <c:v>7716.4978250000004</c:v>
                </c:pt>
              </c:numCache>
            </c:numRef>
          </c:yVal>
          <c:smooth val="0"/>
          <c:extLst>
            <c:ext xmlns:c16="http://schemas.microsoft.com/office/drawing/2014/chart" uri="{C3380CC4-5D6E-409C-BE32-E72D297353CC}">
              <c16:uniqueId val="{00000000-8C78-4615-BA9F-D73EB9F3C28B}"/>
            </c:ext>
          </c:extLst>
        </c:ser>
        <c:ser>
          <c:idx val="6"/>
          <c:order val="2"/>
          <c:tx>
            <c:strRef>
              <c:f>'Golden Tilefish'!$F$3</c:f>
              <c:strCache>
                <c:ptCount val="1"/>
                <c:pt idx="0">
                  <c:v>New Rec</c:v>
                </c:pt>
              </c:strCache>
            </c:strRef>
          </c:tx>
          <c:spPr>
            <a:ln>
              <a:solidFill>
                <a:schemeClr val="accent6"/>
              </a:solidFill>
            </a:ln>
          </c:spPr>
          <c:marker>
            <c:symbol val="circle"/>
            <c:size val="7"/>
            <c:spPr>
              <a:solidFill>
                <a:schemeClr val="accent6"/>
              </a:solidFill>
              <a:ln>
                <a:solidFill>
                  <a:schemeClr val="accent6"/>
                </a:solidFill>
              </a:ln>
            </c:spPr>
          </c:marker>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Tilefish'!$F$4:$F$35</c:f>
              <c:numCache>
                <c:formatCode>#,##0</c:formatCode>
                <c:ptCount val="32"/>
                <c:pt idx="0">
                  <c:v>284.96333496</c:v>
                </c:pt>
                <c:pt idx="1">
                  <c:v>284.83432620999997</c:v>
                </c:pt>
                <c:pt idx="2">
                  <c:v>2307.2315798</c:v>
                </c:pt>
                <c:pt idx="3">
                  <c:v>14.087394</c:v>
                </c:pt>
                <c:pt idx="4">
                  <c:v>2093.4986686999996</c:v>
                </c:pt>
                <c:pt idx="5">
                  <c:v>652.97055258</c:v>
                </c:pt>
                <c:pt idx="6">
                  <c:v>5058.8309079700002</c:v>
                </c:pt>
                <c:pt idx="7">
                  <c:v>0</c:v>
                </c:pt>
                <c:pt idx="8">
                  <c:v>9584.9384864699987</c:v>
                </c:pt>
                <c:pt idx="9">
                  <c:v>0</c:v>
                </c:pt>
                <c:pt idx="10">
                  <c:v>6425.0770556400003</c:v>
                </c:pt>
                <c:pt idx="11">
                  <c:v>54094.295965719997</c:v>
                </c:pt>
                <c:pt idx="12">
                  <c:v>1677.2181237</c:v>
                </c:pt>
                <c:pt idx="13">
                  <c:v>5591.6920625117</c:v>
                </c:pt>
                <c:pt idx="14">
                  <c:v>15430.176500104</c:v>
                </c:pt>
                <c:pt idx="15">
                  <c:v>24037.093434820003</c:v>
                </c:pt>
                <c:pt idx="16">
                  <c:v>12530.188460489999</c:v>
                </c:pt>
                <c:pt idx="17">
                  <c:v>33132.011803009998</c:v>
                </c:pt>
                <c:pt idx="18">
                  <c:v>27802.883146240001</c:v>
                </c:pt>
                <c:pt idx="19">
                  <c:v>129834.67022151999</c:v>
                </c:pt>
                <c:pt idx="20">
                  <c:v>29169.29733315</c:v>
                </c:pt>
                <c:pt idx="21">
                  <c:v>7949.9532082999995</c:v>
                </c:pt>
                <c:pt idx="22">
                  <c:v>0</c:v>
                </c:pt>
                <c:pt idx="23">
                  <c:v>121313.91937310001</c:v>
                </c:pt>
                <c:pt idx="24">
                  <c:v>28966.047739469999</c:v>
                </c:pt>
                <c:pt idx="25">
                  <c:v>50733.757501331995</c:v>
                </c:pt>
                <c:pt idx="26">
                  <c:v>26265.270774099001</c:v>
                </c:pt>
                <c:pt idx="27">
                  <c:v>23558.863560499998</c:v>
                </c:pt>
                <c:pt idx="28">
                  <c:v>10106.518232679993</c:v>
                </c:pt>
                <c:pt idx="29">
                  <c:v>28412.93225206</c:v>
                </c:pt>
                <c:pt idx="30">
                  <c:v>70775.077832210009</c:v>
                </c:pt>
                <c:pt idx="31">
                  <c:v>15828.150363700001</c:v>
                </c:pt>
              </c:numCache>
            </c:numRef>
          </c:yVal>
          <c:smooth val="0"/>
          <c:extLst>
            <c:ext xmlns:c16="http://schemas.microsoft.com/office/drawing/2014/chart" uri="{C3380CC4-5D6E-409C-BE32-E72D297353CC}">
              <c16:uniqueId val="{00000002-8C78-4615-BA9F-D73EB9F3C28B}"/>
            </c:ext>
          </c:extLst>
        </c:ser>
        <c:dLbls>
          <c:showLegendKey val="0"/>
          <c:showVal val="0"/>
          <c:showCatName val="0"/>
          <c:showSerName val="0"/>
          <c:showPercent val="0"/>
          <c:showBubbleSize val="0"/>
        </c:dLbls>
        <c:axId val="338950336"/>
        <c:axId val="338950912"/>
      </c:scatterChart>
      <c:scatterChart>
        <c:scatterStyle val="lineMarker"/>
        <c:varyColors val="0"/>
        <c:ser>
          <c:idx val="2"/>
          <c:order val="1"/>
          <c:tx>
            <c:strRef>
              <c:f>'Golden Tilefish'!$D$3</c:f>
              <c:strCache>
                <c:ptCount val="1"/>
                <c:pt idx="0">
                  <c:v>Commercial</c:v>
                </c:pt>
              </c:strCache>
            </c:strRef>
          </c:tx>
          <c:xVal>
            <c:numRef>
              <c:f>'Golden Tilefish'!$A$4:$A$35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Tilefish'!$D$4:$D$35</c:f>
              <c:numCache>
                <c:formatCode>#,##0</c:formatCode>
                <c:ptCount val="32"/>
                <c:pt idx="0">
                  <c:v>1339212</c:v>
                </c:pt>
                <c:pt idx="1">
                  <c:v>413019</c:v>
                </c:pt>
                <c:pt idx="2">
                  <c:v>699276</c:v>
                </c:pt>
                <c:pt idx="3">
                  <c:v>1005085</c:v>
                </c:pt>
                <c:pt idx="4">
                  <c:v>1007924</c:v>
                </c:pt>
                <c:pt idx="5">
                  <c:v>1080512</c:v>
                </c:pt>
                <c:pt idx="6">
                  <c:v>1080482</c:v>
                </c:pt>
                <c:pt idx="7">
                  <c:v>1149853</c:v>
                </c:pt>
                <c:pt idx="8">
                  <c:v>895513</c:v>
                </c:pt>
                <c:pt idx="9">
                  <c:v>752599</c:v>
                </c:pt>
                <c:pt idx="10">
                  <c:v>374056</c:v>
                </c:pt>
                <c:pt idx="11">
                  <c:v>404389</c:v>
                </c:pt>
                <c:pt idx="12">
                  <c:v>405165</c:v>
                </c:pt>
                <c:pt idx="13">
                  <c:v>565979</c:v>
                </c:pt>
                <c:pt idx="14">
                  <c:v>805956</c:v>
                </c:pt>
                <c:pt idx="15">
                  <c:v>438253</c:v>
                </c:pt>
                <c:pt idx="16">
                  <c:v>396253</c:v>
                </c:pt>
                <c:pt idx="17">
                  <c:v>247763</c:v>
                </c:pt>
                <c:pt idx="18">
                  <c:v>288261</c:v>
                </c:pt>
                <c:pt idx="19">
                  <c:v>307091</c:v>
                </c:pt>
                <c:pt idx="20">
                  <c:v>451284</c:v>
                </c:pt>
                <c:pt idx="21">
                  <c:v>336811</c:v>
                </c:pt>
                <c:pt idx="22">
                  <c:v>349948</c:v>
                </c:pt>
                <c:pt idx="23">
                  <c:v>366767</c:v>
                </c:pt>
                <c:pt idx="24">
                  <c:v>409405</c:v>
                </c:pt>
                <c:pt idx="25">
                  <c:v>404769</c:v>
                </c:pt>
                <c:pt idx="26">
                  <c:v>579362</c:v>
                </c:pt>
                <c:pt idx="27">
                  <c:v>602551</c:v>
                </c:pt>
                <c:pt idx="28">
                  <c:v>792548</c:v>
                </c:pt>
                <c:pt idx="29">
                  <c:v>594489</c:v>
                </c:pt>
                <c:pt idx="30">
                  <c:v>589072</c:v>
                </c:pt>
                <c:pt idx="31">
                  <c:v>438017</c:v>
                </c:pt>
              </c:numCache>
            </c:numRef>
          </c:yVal>
          <c:smooth val="0"/>
          <c:extLst>
            <c:ext xmlns:c16="http://schemas.microsoft.com/office/drawing/2014/chart" uri="{C3380CC4-5D6E-409C-BE32-E72D297353CC}">
              <c16:uniqueId val="{00000001-8C78-4615-BA9F-D73EB9F3C28B}"/>
            </c:ext>
          </c:extLst>
        </c:ser>
        <c:dLbls>
          <c:showLegendKey val="0"/>
          <c:showVal val="0"/>
          <c:showCatName val="0"/>
          <c:showSerName val="0"/>
          <c:showPercent val="0"/>
          <c:showBubbleSize val="0"/>
        </c:dLbls>
        <c:axId val="680610936"/>
        <c:axId val="680607328"/>
      </c:scatterChart>
      <c:valAx>
        <c:axId val="338950336"/>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spPr>
          <a:ln w="12700">
            <a:solidFill>
              <a:schemeClr val="tx1"/>
            </a:solidFill>
          </a:ln>
        </c:spPr>
        <c:crossAx val="338950912"/>
        <c:crosses val="autoZero"/>
        <c:crossBetween val="midCat"/>
      </c:valAx>
      <c:valAx>
        <c:axId val="338950912"/>
        <c:scaling>
          <c:orientation val="minMax"/>
        </c:scaling>
        <c:delete val="0"/>
        <c:axPos val="l"/>
        <c:majorGridlines>
          <c:spPr>
            <a:ln>
              <a:prstDash val="sysDot"/>
            </a:ln>
          </c:spPr>
        </c:majorGridlines>
        <c:title>
          <c:tx>
            <c:rich>
              <a:bodyPr rot="-5400000" vert="horz"/>
              <a:lstStyle/>
              <a:p>
                <a:pPr>
                  <a:defRPr/>
                </a:pPr>
                <a:r>
                  <a:rPr lang="en-US"/>
                  <a:t>Recreational lbs ww</a:t>
                </a:r>
              </a:p>
            </c:rich>
          </c:tx>
          <c:overlay val="0"/>
        </c:title>
        <c:numFmt formatCode="#,##0" sourceLinked="1"/>
        <c:majorTickMark val="out"/>
        <c:minorTickMark val="none"/>
        <c:tickLblPos val="nextTo"/>
        <c:spPr>
          <a:ln w="12700">
            <a:solidFill>
              <a:schemeClr val="tx1"/>
            </a:solidFill>
          </a:ln>
        </c:spPr>
        <c:crossAx val="338950336"/>
        <c:crosses val="autoZero"/>
        <c:crossBetween val="midCat"/>
      </c:valAx>
      <c:valAx>
        <c:axId val="680607328"/>
        <c:scaling>
          <c:orientation val="minMax"/>
        </c:scaling>
        <c:delete val="0"/>
        <c:axPos val="r"/>
        <c:title>
          <c:tx>
            <c:rich>
              <a:bodyPr/>
              <a:lstStyle/>
              <a:p>
                <a:pPr>
                  <a:defRPr/>
                </a:pPr>
                <a:r>
                  <a:rPr lang="en-US"/>
                  <a:t>Commercial lbs ww</a:t>
                </a:r>
              </a:p>
            </c:rich>
          </c:tx>
          <c:overlay val="0"/>
        </c:title>
        <c:numFmt formatCode="#,##0" sourceLinked="1"/>
        <c:majorTickMark val="out"/>
        <c:minorTickMark val="none"/>
        <c:tickLblPos val="nextTo"/>
        <c:crossAx val="680610936"/>
        <c:crosses val="max"/>
        <c:crossBetween val="midCat"/>
      </c:valAx>
      <c:valAx>
        <c:axId val="680610936"/>
        <c:scaling>
          <c:orientation val="minMax"/>
        </c:scaling>
        <c:delete val="1"/>
        <c:axPos val="b"/>
        <c:numFmt formatCode="General" sourceLinked="1"/>
        <c:majorTickMark val="out"/>
        <c:minorTickMark val="none"/>
        <c:tickLblPos val="nextTo"/>
        <c:crossAx val="68060732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strRef>
              <c:f>'Gray Triggerfish'!$D$3</c:f>
              <c:strCache>
                <c:ptCount val="1"/>
                <c:pt idx="0">
                  <c:v>Commercial</c:v>
                </c:pt>
              </c:strCache>
            </c:strRef>
          </c:tx>
          <c:xVal>
            <c:numRef>
              <c:f>'Gray Triggerfish'!$A$4:$A$35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'Gray Triggerfish'!$D$4:$D$35</c:f>
              <c:numCache>
                <c:formatCode>#,##0</c:formatCode>
                <c:ptCount val="32"/>
                <c:pt idx="0">
                  <c:v>74624</c:v>
                </c:pt>
                <c:pt idx="1">
                  <c:v>80971</c:v>
                </c:pt>
                <c:pt idx="2">
                  <c:v>89420</c:v>
                </c:pt>
                <c:pt idx="3">
                  <c:v>108936</c:v>
                </c:pt>
                <c:pt idx="4">
                  <c:v>216794</c:v>
                </c:pt>
                <c:pt idx="5">
                  <c:v>296217</c:v>
                </c:pt>
                <c:pt idx="6">
                  <c:v>285296</c:v>
                </c:pt>
                <c:pt idx="7">
                  <c:v>358550</c:v>
                </c:pt>
                <c:pt idx="8">
                  <c:v>419907</c:v>
                </c:pt>
                <c:pt idx="9">
                  <c:v>511273</c:v>
                </c:pt>
                <c:pt idx="10">
                  <c:v>470051</c:v>
                </c:pt>
                <c:pt idx="11">
                  <c:v>589559</c:v>
                </c:pt>
                <c:pt idx="12">
                  <c:v>444389</c:v>
                </c:pt>
                <c:pt idx="13">
                  <c:v>294358</c:v>
                </c:pt>
                <c:pt idx="14">
                  <c:v>211969</c:v>
                </c:pt>
                <c:pt idx="15">
                  <c:v>208244</c:v>
                </c:pt>
                <c:pt idx="16">
                  <c:v>191191</c:v>
                </c:pt>
                <c:pt idx="17">
                  <c:v>186187</c:v>
                </c:pt>
                <c:pt idx="18">
                  <c:v>266073</c:v>
                </c:pt>
                <c:pt idx="19">
                  <c:v>291885</c:v>
                </c:pt>
                <c:pt idx="20">
                  <c:v>249284</c:v>
                </c:pt>
                <c:pt idx="21">
                  <c:v>340488</c:v>
                </c:pt>
                <c:pt idx="22">
                  <c:v>334443</c:v>
                </c:pt>
                <c:pt idx="23">
                  <c:v>374127</c:v>
                </c:pt>
                <c:pt idx="24">
                  <c:v>471786</c:v>
                </c:pt>
                <c:pt idx="25">
                  <c:v>522996</c:v>
                </c:pt>
                <c:pt idx="26">
                  <c:v>317146</c:v>
                </c:pt>
                <c:pt idx="27">
                  <c:v>332062</c:v>
                </c:pt>
                <c:pt idx="28">
                  <c:v>262656</c:v>
                </c:pt>
                <c:pt idx="29">
                  <c:v>311948</c:v>
                </c:pt>
                <c:pt idx="30">
                  <c:v>280287</c:v>
                </c:pt>
                <c:pt idx="31">
                  <c:v>245221</c:v>
                </c:pt>
              </c:numCache>
            </c:numRef>
          </c:yVal>
          <c:smooth val="0"/>
          <c:extLst>
            <c:ext xmlns:c16="http://schemas.microsoft.com/office/drawing/2014/chart" uri="{C3380CC4-5D6E-409C-BE32-E72D297353CC}">
              <c16:uniqueId val="{00000001-84D3-426A-BF45-86571B7CB1BD}"/>
            </c:ext>
          </c:extLst>
        </c:ser>
        <c:ser>
          <c:idx val="1"/>
          <c:order val="1"/>
          <c:tx>
            <c:strRef>
              <c:f>'Gray Triggerfish'!$C$3</c:f>
              <c:strCache>
                <c:ptCount val="1"/>
                <c:pt idx="0">
                  <c:v>Old Rec</c:v>
                </c:pt>
              </c:strCache>
            </c:strRef>
          </c:tx>
          <c:xVal>
            <c:numRef>
              <c:f>'Gray Triggerfish'!$A$4:$A$35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'Gray Triggerfish'!$C$4:$C$35</c:f>
              <c:numCache>
                <c:formatCode>#,##0</c:formatCode>
                <c:ptCount val="32"/>
                <c:pt idx="0">
                  <c:v>140233.68461623995</c:v>
                </c:pt>
                <c:pt idx="1">
                  <c:v>146544.76485691997</c:v>
                </c:pt>
                <c:pt idx="2">
                  <c:v>189418.26151713997</c:v>
                </c:pt>
                <c:pt idx="3">
                  <c:v>463419.48942595982</c:v>
                </c:pt>
                <c:pt idx="4">
                  <c:v>414549.93362700986</c:v>
                </c:pt>
                <c:pt idx="5">
                  <c:v>418190.19550607976</c:v>
                </c:pt>
                <c:pt idx="6">
                  <c:v>406871.97226771008</c:v>
                </c:pt>
                <c:pt idx="7">
                  <c:v>433180.73477176897</c:v>
                </c:pt>
                <c:pt idx="8">
                  <c:v>397762.94912034</c:v>
                </c:pt>
                <c:pt idx="9">
                  <c:v>319883.96262211003</c:v>
                </c:pt>
                <c:pt idx="10">
                  <c:v>399786.05472625018</c:v>
                </c:pt>
                <c:pt idx="11">
                  <c:v>406135.94506845006</c:v>
                </c:pt>
                <c:pt idx="12">
                  <c:v>254012.89328121318</c:v>
                </c:pt>
                <c:pt idx="13">
                  <c:v>235880.93325785216</c:v>
                </c:pt>
                <c:pt idx="14">
                  <c:v>146316.05190837581</c:v>
                </c:pt>
                <c:pt idx="15">
                  <c:v>191098.37864721406</c:v>
                </c:pt>
                <c:pt idx="16">
                  <c:v>259499.92731818801</c:v>
                </c:pt>
                <c:pt idx="17">
                  <c:v>263063.74972149974</c:v>
                </c:pt>
                <c:pt idx="18">
                  <c:v>346246.0467669926</c:v>
                </c:pt>
                <c:pt idx="19">
                  <c:v>254624.95750681998</c:v>
                </c:pt>
                <c:pt idx="20">
                  <c:v>270980.79567198706</c:v>
                </c:pt>
                <c:pt idx="21">
                  <c:v>489985.31551125093</c:v>
                </c:pt>
                <c:pt idx="22">
                  <c:v>587613.73607034539</c:v>
                </c:pt>
                <c:pt idx="23">
                  <c:v>537671.51492330001</c:v>
                </c:pt>
                <c:pt idx="24">
                  <c:v>462339.30921163823</c:v>
                </c:pt>
                <c:pt idx="25">
                  <c:v>355714.57890437689</c:v>
                </c:pt>
                <c:pt idx="26">
                  <c:v>351008.58691777103</c:v>
                </c:pt>
                <c:pt idx="27">
                  <c:v>373979.26919649006</c:v>
                </c:pt>
                <c:pt idx="28">
                  <c:v>431533.48244536103</c:v>
                </c:pt>
                <c:pt idx="29">
                  <c:v>354236.67587257229</c:v>
                </c:pt>
                <c:pt idx="30">
                  <c:v>393301.44515498483</c:v>
                </c:pt>
                <c:pt idx="31">
                  <c:v>447836.49118925398</c:v>
                </c:pt>
              </c:numCache>
            </c:numRef>
          </c:yVal>
          <c:smooth val="0"/>
          <c:extLst>
            <c:ext xmlns:c16="http://schemas.microsoft.com/office/drawing/2014/chart" uri="{C3380CC4-5D6E-409C-BE32-E72D297353CC}">
              <c16:uniqueId val="{00000002-84D3-426A-BF45-86571B7CB1BD}"/>
            </c:ext>
          </c:extLst>
        </c:ser>
        <c:ser>
          <c:idx val="5"/>
          <c:order val="2"/>
          <c:tx>
            <c:strRef>
              <c:f>'Gray Triggerfish'!$F$3</c:f>
              <c:strCache>
                <c:ptCount val="1"/>
                <c:pt idx="0">
                  <c:v>New Rec</c:v>
                </c:pt>
              </c:strCache>
            </c:strRef>
          </c:tx>
          <c:xVal>
            <c:numRef>
              <c:f>'Gray Triggerfish'!$A$4:$A$35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'Gray Triggerfish'!$F$4:$F$35</c:f>
              <c:numCache>
                <c:formatCode>#,##0</c:formatCode>
                <c:ptCount val="32"/>
                <c:pt idx="0">
                  <c:v>198800.90696327997</c:v>
                </c:pt>
                <c:pt idx="1">
                  <c:v>176472.16172066695</c:v>
                </c:pt>
                <c:pt idx="2">
                  <c:v>330562.43433493411</c:v>
                </c:pt>
                <c:pt idx="3">
                  <c:v>421204.84528434894</c:v>
                </c:pt>
                <c:pt idx="4">
                  <c:v>372685.99053210497</c:v>
                </c:pt>
                <c:pt idx="5">
                  <c:v>1002439.0293875502</c:v>
                </c:pt>
                <c:pt idx="6">
                  <c:v>822821.44319378026</c:v>
                </c:pt>
                <c:pt idx="7">
                  <c:v>605009.00959829986</c:v>
                </c:pt>
                <c:pt idx="8">
                  <c:v>378185.59599782003</c:v>
                </c:pt>
                <c:pt idx="9">
                  <c:v>293275.01606610697</c:v>
                </c:pt>
                <c:pt idx="10">
                  <c:v>403610.26388088008</c:v>
                </c:pt>
                <c:pt idx="11">
                  <c:v>369992.26960576006</c:v>
                </c:pt>
                <c:pt idx="12">
                  <c:v>337749.336158399</c:v>
                </c:pt>
                <c:pt idx="13">
                  <c:v>312267.30148508021</c:v>
                </c:pt>
                <c:pt idx="14">
                  <c:v>215988.608974075</c:v>
                </c:pt>
                <c:pt idx="15">
                  <c:v>298786.22876722884</c:v>
                </c:pt>
                <c:pt idx="16">
                  <c:v>471202.85799955396</c:v>
                </c:pt>
                <c:pt idx="17">
                  <c:v>532710.66305764101</c:v>
                </c:pt>
                <c:pt idx="18">
                  <c:v>552772.11011086695</c:v>
                </c:pt>
                <c:pt idx="19">
                  <c:v>396775.9882821074</c:v>
                </c:pt>
                <c:pt idx="20">
                  <c:v>509130.16056882084</c:v>
                </c:pt>
                <c:pt idx="21">
                  <c:v>807142.91730393877</c:v>
                </c:pt>
                <c:pt idx="22">
                  <c:v>840818.41984928434</c:v>
                </c:pt>
                <c:pt idx="23">
                  <c:v>1021214.9796758845</c:v>
                </c:pt>
                <c:pt idx="24">
                  <c:v>852061.00808872539</c:v>
                </c:pt>
                <c:pt idx="25">
                  <c:v>658376.51713513082</c:v>
                </c:pt>
                <c:pt idx="26">
                  <c:v>472237.37987435813</c:v>
                </c:pt>
                <c:pt idx="27">
                  <c:v>627920.23814997252</c:v>
                </c:pt>
                <c:pt idx="28">
                  <c:v>993060.60401296883</c:v>
                </c:pt>
                <c:pt idx="29">
                  <c:v>571155.6453042716</c:v>
                </c:pt>
                <c:pt idx="30">
                  <c:v>1469596.7531590499</c:v>
                </c:pt>
                <c:pt idx="31">
                  <c:v>923442.42826093582</c:v>
                </c:pt>
              </c:numCache>
            </c:numRef>
          </c:yVal>
          <c:smooth val="0"/>
          <c:extLst>
            <c:ext xmlns:c16="http://schemas.microsoft.com/office/drawing/2014/chart" uri="{C3380CC4-5D6E-409C-BE32-E72D297353CC}">
              <c16:uniqueId val="{00000004-84D3-426A-BF45-86571B7CB1BD}"/>
            </c:ext>
          </c:extLst>
        </c:ser>
        <c:dLbls>
          <c:showLegendKey val="0"/>
          <c:showVal val="0"/>
          <c:showCatName val="0"/>
          <c:showSerName val="0"/>
          <c:showPercent val="0"/>
          <c:showBubbleSize val="0"/>
        </c:dLbls>
        <c:axId val="339444864"/>
        <c:axId val="339445440"/>
      </c:scatterChart>
      <c:valAx>
        <c:axId val="339444864"/>
        <c:scaling>
          <c:orientation val="minMax"/>
          <c:max val="2017"/>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39445440"/>
        <c:crosses val="autoZero"/>
        <c:crossBetween val="midCat"/>
      </c:valAx>
      <c:valAx>
        <c:axId val="33944544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394448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 Id="rId9" Type="http://schemas.openxmlformats.org/officeDocument/2006/relationships/chart" Target="../charts/chart33.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chart" Target="../charts/chart38.xml"/><Relationship Id="rId4" Type="http://schemas.openxmlformats.org/officeDocument/2006/relationships/chart" Target="../charts/chart37.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chart" Target="../charts/chart43.xml"/><Relationship Id="rId4"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s>
</file>

<file path=xl/drawings/_rels/drawing24.xml.rels><?xml version="1.0" encoding="UTF-8" standalone="yes"?>
<Relationships xmlns="http://schemas.openxmlformats.org/package/2006/relationships"><Relationship Id="rId8" Type="http://schemas.openxmlformats.org/officeDocument/2006/relationships/chart" Target="../charts/chart57.xml"/><Relationship Id="rId3" Type="http://schemas.openxmlformats.org/officeDocument/2006/relationships/chart" Target="../charts/chart52.xml"/><Relationship Id="rId7" Type="http://schemas.openxmlformats.org/officeDocument/2006/relationships/chart" Target="../charts/chart56.xml"/><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chart" Target="../charts/chart55.xml"/><Relationship Id="rId5" Type="http://schemas.openxmlformats.org/officeDocument/2006/relationships/chart" Target="../charts/chart54.xml"/><Relationship Id="rId4" Type="http://schemas.openxmlformats.org/officeDocument/2006/relationships/chart" Target="../charts/chart5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60.xml"/><Relationship Id="rId7" Type="http://schemas.openxmlformats.org/officeDocument/2006/relationships/chart" Target="../charts/chart64.xml"/><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277495</xdr:colOff>
      <xdr:row>1</xdr:row>
      <xdr:rowOff>0</xdr:rowOff>
    </xdr:from>
    <xdr:to>
      <xdr:col>21</xdr:col>
      <xdr:colOff>548640</xdr:colOff>
      <xdr:row>32</xdr:row>
      <xdr:rowOff>136525</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304799</xdr:colOff>
      <xdr:row>1</xdr:row>
      <xdr:rowOff>102870</xdr:rowOff>
    </xdr:from>
    <xdr:to>
      <xdr:col>24</xdr:col>
      <xdr:colOff>447674</xdr:colOff>
      <xdr:row>30</xdr:row>
      <xdr:rowOff>121920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403859</xdr:colOff>
      <xdr:row>1</xdr:row>
      <xdr:rowOff>41910</xdr:rowOff>
    </xdr:from>
    <xdr:to>
      <xdr:col>22</xdr:col>
      <xdr:colOff>487680</xdr:colOff>
      <xdr:row>30</xdr:row>
      <xdr:rowOff>60960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522605</xdr:colOff>
      <xdr:row>1</xdr:row>
      <xdr:rowOff>128270</xdr:rowOff>
    </xdr:from>
    <xdr:to>
      <xdr:col>22</xdr:col>
      <xdr:colOff>446405</xdr:colOff>
      <xdr:row>35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606425</xdr:colOff>
      <xdr:row>0</xdr:row>
      <xdr:rowOff>0</xdr:rowOff>
    </xdr:from>
    <xdr:to>
      <xdr:col>23</xdr:col>
      <xdr:colOff>175260</xdr:colOff>
      <xdr:row>30</xdr:row>
      <xdr:rowOff>0</xdr:rowOff>
    </xdr:to>
    <xdr:graphicFrame macro="">
      <xdr:nvGraphicFramePr>
        <xdr:cNvPr id="4" name="Chart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58</xdr:row>
      <xdr:rowOff>0</xdr:rowOff>
    </xdr:from>
    <xdr:to>
      <xdr:col>21</xdr:col>
      <xdr:colOff>152399</xdr:colOff>
      <xdr:row>85</xdr:row>
      <xdr:rowOff>165736</xdr:rowOff>
    </xdr:to>
    <xdr:graphicFrame macro="">
      <xdr:nvGraphicFramePr>
        <xdr:cNvPr id="7" name="Chart 6">
          <a:extLst>
            <a:ext uri="{FF2B5EF4-FFF2-40B4-BE49-F238E27FC236}">
              <a16:creationId xmlns:a16="http://schemas.microsoft.com/office/drawing/2014/main" id="{B6815EB4-999B-4216-9818-B140EB7C4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58</xdr:row>
      <xdr:rowOff>0</xdr:rowOff>
    </xdr:from>
    <xdr:to>
      <xdr:col>38</xdr:col>
      <xdr:colOff>152399</xdr:colOff>
      <xdr:row>85</xdr:row>
      <xdr:rowOff>165736</xdr:rowOff>
    </xdr:to>
    <xdr:graphicFrame macro="">
      <xdr:nvGraphicFramePr>
        <xdr:cNvPr id="8" name="Chart 7">
          <a:extLst>
            <a:ext uri="{FF2B5EF4-FFF2-40B4-BE49-F238E27FC236}">
              <a16:creationId xmlns:a16="http://schemas.microsoft.com/office/drawing/2014/main" id="{C9783B70-700D-4CF1-A9A3-CD4D8436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87</xdr:row>
      <xdr:rowOff>0</xdr:rowOff>
    </xdr:from>
    <xdr:to>
      <xdr:col>21</xdr:col>
      <xdr:colOff>152399</xdr:colOff>
      <xdr:row>115</xdr:row>
      <xdr:rowOff>20956</xdr:rowOff>
    </xdr:to>
    <xdr:graphicFrame macro="">
      <xdr:nvGraphicFramePr>
        <xdr:cNvPr id="9" name="Chart 8">
          <a:extLst>
            <a:ext uri="{FF2B5EF4-FFF2-40B4-BE49-F238E27FC236}">
              <a16:creationId xmlns:a16="http://schemas.microsoft.com/office/drawing/2014/main" id="{72040CE3-731A-482E-A50B-75B56079C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0</xdr:colOff>
      <xdr:row>87</xdr:row>
      <xdr:rowOff>0</xdr:rowOff>
    </xdr:from>
    <xdr:to>
      <xdr:col>38</xdr:col>
      <xdr:colOff>152399</xdr:colOff>
      <xdr:row>115</xdr:row>
      <xdr:rowOff>20956</xdr:rowOff>
    </xdr:to>
    <xdr:graphicFrame macro="">
      <xdr:nvGraphicFramePr>
        <xdr:cNvPr id="10" name="Chart 9">
          <a:extLst>
            <a:ext uri="{FF2B5EF4-FFF2-40B4-BE49-F238E27FC236}">
              <a16:creationId xmlns:a16="http://schemas.microsoft.com/office/drawing/2014/main" id="{D6878455-FB67-4B5B-8FC5-DF2B10385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401320</xdr:colOff>
      <xdr:row>1</xdr:row>
      <xdr:rowOff>55879</xdr:rowOff>
    </xdr:from>
    <xdr:to>
      <xdr:col>22</xdr:col>
      <xdr:colOff>20319</xdr:colOff>
      <xdr:row>30</xdr:row>
      <xdr:rowOff>5080</xdr:rowOff>
    </xdr:to>
    <xdr:graphicFrame macro="">
      <xdr:nvGraphicFramePr>
        <xdr:cNvPr id="4" name="Chart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607695</xdr:colOff>
      <xdr:row>0</xdr:row>
      <xdr:rowOff>0</xdr:rowOff>
    </xdr:from>
    <xdr:to>
      <xdr:col>23</xdr:col>
      <xdr:colOff>504825</xdr:colOff>
      <xdr:row>32</xdr:row>
      <xdr:rowOff>167006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6350</xdr:colOff>
      <xdr:row>0</xdr:row>
      <xdr:rowOff>0</xdr:rowOff>
    </xdr:from>
    <xdr:to>
      <xdr:col>31</xdr:col>
      <xdr:colOff>243840</xdr:colOff>
      <xdr:row>28</xdr:row>
      <xdr:rowOff>68580</xdr:rowOff>
    </xdr:to>
    <xdr:graphicFrame macro="">
      <xdr:nvGraphicFramePr>
        <xdr:cNvPr id="7" name="Chart 6">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440054</xdr:colOff>
      <xdr:row>1</xdr:row>
      <xdr:rowOff>45720</xdr:rowOff>
    </xdr:from>
    <xdr:to>
      <xdr:col>22</xdr:col>
      <xdr:colOff>560069</xdr:colOff>
      <xdr:row>32</xdr:row>
      <xdr:rowOff>102870</xdr:rowOff>
    </xdr:to>
    <xdr:graphicFrame macro="">
      <xdr:nvGraphicFramePr>
        <xdr:cNvPr id="3" name="Chart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7620</xdr:colOff>
      <xdr:row>0</xdr:row>
      <xdr:rowOff>0</xdr:rowOff>
    </xdr:from>
    <xdr:to>
      <xdr:col>23</xdr:col>
      <xdr:colOff>521970</xdr:colOff>
      <xdr:row>33</xdr:row>
      <xdr:rowOff>15240</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2540</xdr:colOff>
      <xdr:row>0</xdr:row>
      <xdr:rowOff>0</xdr:rowOff>
    </xdr:from>
    <xdr:to>
      <xdr:col>23</xdr:col>
      <xdr:colOff>383540</xdr:colOff>
      <xdr:row>32</xdr:row>
      <xdr:rowOff>152400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361949</xdr:colOff>
      <xdr:row>1</xdr:row>
      <xdr:rowOff>21590</xdr:rowOff>
    </xdr:from>
    <xdr:to>
      <xdr:col>20</xdr:col>
      <xdr:colOff>443864</xdr:colOff>
      <xdr:row>32</xdr:row>
      <xdr:rowOff>70485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39</xdr:row>
      <xdr:rowOff>0</xdr:rowOff>
    </xdr:from>
    <xdr:to>
      <xdr:col>9</xdr:col>
      <xdr:colOff>876300</xdr:colOff>
      <xdr:row>65</xdr:row>
      <xdr:rowOff>144780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39</xdr:row>
      <xdr:rowOff>7620</xdr:rowOff>
    </xdr:from>
    <xdr:to>
      <xdr:col>19</xdr:col>
      <xdr:colOff>251460</xdr:colOff>
      <xdr:row>61</xdr:row>
      <xdr:rowOff>53340</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0</xdr:rowOff>
    </xdr:from>
    <xdr:to>
      <xdr:col>9</xdr:col>
      <xdr:colOff>876300</xdr:colOff>
      <xdr:row>94</xdr:row>
      <xdr:rowOff>10795</xdr:rowOff>
    </xdr:to>
    <xdr:graphicFrame macro="">
      <xdr:nvGraphicFramePr>
        <xdr:cNvPr id="10" name="Chart 9">
          <a:extLst>
            <a:ext uri="{FF2B5EF4-FFF2-40B4-BE49-F238E27FC236}">
              <a16:creationId xmlns:a16="http://schemas.microsoft.com/office/drawing/2014/main" id="{8D79E7E6-6E9D-48F1-A695-351378EEA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39</xdr:row>
      <xdr:rowOff>7620</xdr:rowOff>
    </xdr:from>
    <xdr:to>
      <xdr:col>27</xdr:col>
      <xdr:colOff>480060</xdr:colOff>
      <xdr:row>61</xdr:row>
      <xdr:rowOff>60960</xdr:rowOff>
    </xdr:to>
    <xdr:graphicFrame macro="">
      <xdr:nvGraphicFramePr>
        <xdr:cNvPr id="11" name="Chart 10">
          <a:extLst>
            <a:ext uri="{FF2B5EF4-FFF2-40B4-BE49-F238E27FC236}">
              <a16:creationId xmlns:a16="http://schemas.microsoft.com/office/drawing/2014/main" id="{504A1F70-2598-4CB5-AEDE-885A89DEC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39</xdr:row>
      <xdr:rowOff>7620</xdr:rowOff>
    </xdr:from>
    <xdr:to>
      <xdr:col>38</xdr:col>
      <xdr:colOff>0</xdr:colOff>
      <xdr:row>61</xdr:row>
      <xdr:rowOff>60960</xdr:rowOff>
    </xdr:to>
    <xdr:graphicFrame macro="">
      <xdr:nvGraphicFramePr>
        <xdr:cNvPr id="12" name="Chart 11">
          <a:extLst>
            <a:ext uri="{FF2B5EF4-FFF2-40B4-BE49-F238E27FC236}">
              <a16:creationId xmlns:a16="http://schemas.microsoft.com/office/drawing/2014/main" id="{F8F53B3A-985A-45B9-B69E-EB36E238A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7620</xdr:rowOff>
    </xdr:from>
    <xdr:to>
      <xdr:col>19</xdr:col>
      <xdr:colOff>251460</xdr:colOff>
      <xdr:row>85</xdr:row>
      <xdr:rowOff>60960</xdr:rowOff>
    </xdr:to>
    <xdr:graphicFrame macro="">
      <xdr:nvGraphicFramePr>
        <xdr:cNvPr id="13" name="Chart 12">
          <a:extLst>
            <a:ext uri="{FF2B5EF4-FFF2-40B4-BE49-F238E27FC236}">
              <a16:creationId xmlns:a16="http://schemas.microsoft.com/office/drawing/2014/main" id="{52FCBE2A-9706-4CBC-B619-9C090DA49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0</xdr:colOff>
      <xdr:row>63</xdr:row>
      <xdr:rowOff>7620</xdr:rowOff>
    </xdr:from>
    <xdr:to>
      <xdr:col>27</xdr:col>
      <xdr:colOff>480060</xdr:colOff>
      <xdr:row>85</xdr:row>
      <xdr:rowOff>60960</xdr:rowOff>
    </xdr:to>
    <xdr:graphicFrame macro="">
      <xdr:nvGraphicFramePr>
        <xdr:cNvPr id="14" name="Chart 13">
          <a:extLst>
            <a:ext uri="{FF2B5EF4-FFF2-40B4-BE49-F238E27FC236}">
              <a16:creationId xmlns:a16="http://schemas.microsoft.com/office/drawing/2014/main" id="{A5A2ECA1-C3CF-4DAC-84B4-73D969EC5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0</xdr:colOff>
      <xdr:row>63</xdr:row>
      <xdr:rowOff>7620</xdr:rowOff>
    </xdr:from>
    <xdr:to>
      <xdr:col>38</xdr:col>
      <xdr:colOff>0</xdr:colOff>
      <xdr:row>85</xdr:row>
      <xdr:rowOff>60960</xdr:rowOff>
    </xdr:to>
    <xdr:graphicFrame macro="">
      <xdr:nvGraphicFramePr>
        <xdr:cNvPr id="15" name="Chart 14">
          <a:extLst>
            <a:ext uri="{FF2B5EF4-FFF2-40B4-BE49-F238E27FC236}">
              <a16:creationId xmlns:a16="http://schemas.microsoft.com/office/drawing/2014/main" id="{CA299179-C269-4BC5-AE68-F1F72D52D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7620</xdr:colOff>
      <xdr:row>39</xdr:row>
      <xdr:rowOff>0</xdr:rowOff>
    </xdr:from>
    <xdr:to>
      <xdr:col>47</xdr:col>
      <xdr:colOff>594360</xdr:colOff>
      <xdr:row>61</xdr:row>
      <xdr:rowOff>53340</xdr:rowOff>
    </xdr:to>
    <xdr:graphicFrame macro="">
      <xdr:nvGraphicFramePr>
        <xdr:cNvPr id="16" name="Chart 15">
          <a:extLst>
            <a:ext uri="{FF2B5EF4-FFF2-40B4-BE49-F238E27FC236}">
              <a16:creationId xmlns:a16="http://schemas.microsoft.com/office/drawing/2014/main" id="{8A9457AC-1F9E-4ED5-834C-5476D10F4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38</xdr:row>
      <xdr:rowOff>3174</xdr:rowOff>
    </xdr:from>
    <xdr:to>
      <xdr:col>11</xdr:col>
      <xdr:colOff>594360</xdr:colOff>
      <xdr:row>65</xdr:row>
      <xdr:rowOff>149859</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38</xdr:row>
      <xdr:rowOff>7620</xdr:rowOff>
    </xdr:from>
    <xdr:to>
      <xdr:col>23</xdr:col>
      <xdr:colOff>312420</xdr:colOff>
      <xdr:row>62</xdr:row>
      <xdr:rowOff>175259</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38</xdr:row>
      <xdr:rowOff>0</xdr:rowOff>
    </xdr:from>
    <xdr:to>
      <xdr:col>32</xdr:col>
      <xdr:colOff>1135380</xdr:colOff>
      <xdr:row>62</xdr:row>
      <xdr:rowOff>167639</xdr:rowOff>
    </xdr:to>
    <xdr:graphicFrame macro="">
      <xdr:nvGraphicFramePr>
        <xdr:cNvPr id="8" name="Chart 7">
          <a:extLst>
            <a:ext uri="{FF2B5EF4-FFF2-40B4-BE49-F238E27FC236}">
              <a16:creationId xmlns:a16="http://schemas.microsoft.com/office/drawing/2014/main" id="{A3C8CA13-17CD-4A8F-BB25-703146968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65</xdr:row>
      <xdr:rowOff>0</xdr:rowOff>
    </xdr:from>
    <xdr:to>
      <xdr:col>27</xdr:col>
      <xdr:colOff>746760</xdr:colOff>
      <xdr:row>89</xdr:row>
      <xdr:rowOff>167639</xdr:rowOff>
    </xdr:to>
    <xdr:graphicFrame macro="">
      <xdr:nvGraphicFramePr>
        <xdr:cNvPr id="9" name="Chart 8">
          <a:extLst>
            <a:ext uri="{FF2B5EF4-FFF2-40B4-BE49-F238E27FC236}">
              <a16:creationId xmlns:a16="http://schemas.microsoft.com/office/drawing/2014/main" id="{14902564-5BFE-45D0-9AB8-6E6AFE928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66</xdr:row>
      <xdr:rowOff>0</xdr:rowOff>
    </xdr:from>
    <xdr:to>
      <xdr:col>11</xdr:col>
      <xdr:colOff>594360</xdr:colOff>
      <xdr:row>93</xdr:row>
      <xdr:rowOff>146685</xdr:rowOff>
    </xdr:to>
    <xdr:graphicFrame macro="">
      <xdr:nvGraphicFramePr>
        <xdr:cNvPr id="6" name="Chart 5">
          <a:extLst>
            <a:ext uri="{FF2B5EF4-FFF2-40B4-BE49-F238E27FC236}">
              <a16:creationId xmlns:a16="http://schemas.microsoft.com/office/drawing/2014/main" id="{FC394A46-77E6-4933-9E41-3BA60FF94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48</xdr:row>
      <xdr:rowOff>0</xdr:rowOff>
    </xdr:from>
    <xdr:to>
      <xdr:col>10</xdr:col>
      <xdr:colOff>587375</xdr:colOff>
      <xdr:row>73</xdr:row>
      <xdr:rowOff>33020</xdr:rowOff>
    </xdr:to>
    <xdr:graphicFrame macro="">
      <xdr:nvGraphicFramePr>
        <xdr:cNvPr id="4" name="Chart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13335</xdr:colOff>
      <xdr:row>39</xdr:row>
      <xdr:rowOff>188595</xdr:rowOff>
    </xdr:from>
    <xdr:to>
      <xdr:col>22</xdr:col>
      <xdr:colOff>1905</xdr:colOff>
      <xdr:row>61</xdr:row>
      <xdr:rowOff>188595</xdr:rowOff>
    </xdr:to>
    <xdr:graphicFrame macro="">
      <xdr:nvGraphicFramePr>
        <xdr:cNvPr id="3" name="Chart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75</xdr:row>
      <xdr:rowOff>19050</xdr:rowOff>
    </xdr:from>
    <xdr:to>
      <xdr:col>10</xdr:col>
      <xdr:colOff>587375</xdr:colOff>
      <xdr:row>100</xdr:row>
      <xdr:rowOff>44450</xdr:rowOff>
    </xdr:to>
    <xdr:graphicFrame macro="">
      <xdr:nvGraphicFramePr>
        <xdr:cNvPr id="7" name="Chart 6">
          <a:extLst>
            <a:ext uri="{FF2B5EF4-FFF2-40B4-BE49-F238E27FC236}">
              <a16:creationId xmlns:a16="http://schemas.microsoft.com/office/drawing/2014/main" id="{86A36FC4-8F26-4775-811C-77DA469A3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0</xdr:colOff>
      <xdr:row>40</xdr:row>
      <xdr:rowOff>0</xdr:rowOff>
    </xdr:from>
    <xdr:to>
      <xdr:col>31</xdr:col>
      <xdr:colOff>110490</xdr:colOff>
      <xdr:row>62</xdr:row>
      <xdr:rowOff>0</xdr:rowOff>
    </xdr:to>
    <xdr:graphicFrame macro="">
      <xdr:nvGraphicFramePr>
        <xdr:cNvPr id="5" name="Chart 4">
          <a:extLst>
            <a:ext uri="{FF2B5EF4-FFF2-40B4-BE49-F238E27FC236}">
              <a16:creationId xmlns:a16="http://schemas.microsoft.com/office/drawing/2014/main" id="{33C253FD-7CA0-4A42-9D98-BB0716EFEE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64</xdr:row>
      <xdr:rowOff>0</xdr:rowOff>
    </xdr:from>
    <xdr:to>
      <xdr:col>26</xdr:col>
      <xdr:colOff>201930</xdr:colOff>
      <xdr:row>86</xdr:row>
      <xdr:rowOff>0</xdr:rowOff>
    </xdr:to>
    <xdr:graphicFrame macro="">
      <xdr:nvGraphicFramePr>
        <xdr:cNvPr id="6" name="Chart 5">
          <a:extLst>
            <a:ext uri="{FF2B5EF4-FFF2-40B4-BE49-F238E27FC236}">
              <a16:creationId xmlns:a16="http://schemas.microsoft.com/office/drawing/2014/main" id="{B150BD48-AE93-4BB5-9606-CC56EFA30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38</xdr:row>
      <xdr:rowOff>24765</xdr:rowOff>
    </xdr:from>
    <xdr:to>
      <xdr:col>14</xdr:col>
      <xdr:colOff>485776</xdr:colOff>
      <xdr:row>67</xdr:row>
      <xdr:rowOff>104775</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7620</xdr:colOff>
      <xdr:row>37</xdr:row>
      <xdr:rowOff>175260</xdr:rowOff>
    </xdr:from>
    <xdr:to>
      <xdr:col>25</xdr:col>
      <xdr:colOff>731520</xdr:colOff>
      <xdr:row>56</xdr:row>
      <xdr:rowOff>167640</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68</xdr:row>
      <xdr:rowOff>47625</xdr:rowOff>
    </xdr:from>
    <xdr:to>
      <xdr:col>14</xdr:col>
      <xdr:colOff>504825</xdr:colOff>
      <xdr:row>97</xdr:row>
      <xdr:rowOff>142875</xdr:rowOff>
    </xdr:to>
    <xdr:graphicFrame macro="">
      <xdr:nvGraphicFramePr>
        <xdr:cNvPr id="7" name="Chart 6">
          <a:extLst>
            <a:ext uri="{FF2B5EF4-FFF2-40B4-BE49-F238E27FC236}">
              <a16:creationId xmlns:a16="http://schemas.microsoft.com/office/drawing/2014/main" id="{F700F879-34AB-47F0-B47D-4F7FDBC82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0</xdr:colOff>
      <xdr:row>38</xdr:row>
      <xdr:rowOff>0</xdr:rowOff>
    </xdr:from>
    <xdr:to>
      <xdr:col>35</xdr:col>
      <xdr:colOff>716280</xdr:colOff>
      <xdr:row>56</xdr:row>
      <xdr:rowOff>182880</xdr:rowOff>
    </xdr:to>
    <xdr:graphicFrame macro="">
      <xdr:nvGraphicFramePr>
        <xdr:cNvPr id="11" name="Chart 10">
          <a:extLst>
            <a:ext uri="{FF2B5EF4-FFF2-40B4-BE49-F238E27FC236}">
              <a16:creationId xmlns:a16="http://schemas.microsoft.com/office/drawing/2014/main" id="{05B54AAD-B89D-41E8-ACB0-9F4B04B07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59</xdr:row>
      <xdr:rowOff>0</xdr:rowOff>
    </xdr:from>
    <xdr:to>
      <xdr:col>25</xdr:col>
      <xdr:colOff>725805</xdr:colOff>
      <xdr:row>77</xdr:row>
      <xdr:rowOff>184785</xdr:rowOff>
    </xdr:to>
    <xdr:graphicFrame macro="">
      <xdr:nvGraphicFramePr>
        <xdr:cNvPr id="12" name="Chart 11">
          <a:extLst>
            <a:ext uri="{FF2B5EF4-FFF2-40B4-BE49-F238E27FC236}">
              <a16:creationId xmlns:a16="http://schemas.microsoft.com/office/drawing/2014/main" id="{089F7DF3-7BAA-45CB-8091-4EC8C2C48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0</xdr:colOff>
      <xdr:row>59</xdr:row>
      <xdr:rowOff>0</xdr:rowOff>
    </xdr:from>
    <xdr:to>
      <xdr:col>35</xdr:col>
      <xdr:colOff>716280</xdr:colOff>
      <xdr:row>77</xdr:row>
      <xdr:rowOff>182880</xdr:rowOff>
    </xdr:to>
    <xdr:graphicFrame macro="">
      <xdr:nvGraphicFramePr>
        <xdr:cNvPr id="13" name="Chart 12">
          <a:extLst>
            <a:ext uri="{FF2B5EF4-FFF2-40B4-BE49-F238E27FC236}">
              <a16:creationId xmlns:a16="http://schemas.microsoft.com/office/drawing/2014/main" id="{6E5DCA7A-6A80-41D6-914D-60DCD9BDB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38</xdr:row>
      <xdr:rowOff>190499</xdr:rowOff>
    </xdr:from>
    <xdr:to>
      <xdr:col>13</xdr:col>
      <xdr:colOff>0</xdr:colOff>
      <xdr:row>68</xdr:row>
      <xdr:rowOff>47624</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28575</xdr:rowOff>
    </xdr:from>
    <xdr:to>
      <xdr:col>13</xdr:col>
      <xdr:colOff>0</xdr:colOff>
      <xdr:row>98</xdr:row>
      <xdr:rowOff>76200</xdr:rowOff>
    </xdr:to>
    <xdr:graphicFrame macro="">
      <xdr:nvGraphicFramePr>
        <xdr:cNvPr id="9" name="Chart 8">
          <a:extLst>
            <a:ext uri="{FF2B5EF4-FFF2-40B4-BE49-F238E27FC236}">
              <a16:creationId xmlns:a16="http://schemas.microsoft.com/office/drawing/2014/main" id="{1290FD26-6A29-4AC4-B8E9-7CC174D22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40</xdr:row>
      <xdr:rowOff>0</xdr:rowOff>
    </xdr:from>
    <xdr:to>
      <xdr:col>30</xdr:col>
      <xdr:colOff>170180</xdr:colOff>
      <xdr:row>59</xdr:row>
      <xdr:rowOff>11558</xdr:rowOff>
    </xdr:to>
    <xdr:graphicFrame macro="">
      <xdr:nvGraphicFramePr>
        <xdr:cNvPr id="10" name="Chart 9">
          <a:extLst>
            <a:ext uri="{FF2B5EF4-FFF2-40B4-BE49-F238E27FC236}">
              <a16:creationId xmlns:a16="http://schemas.microsoft.com/office/drawing/2014/main" id="{CF6B7F07-7C45-40B7-9021-34BD1E3FF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40</xdr:row>
      <xdr:rowOff>0</xdr:rowOff>
    </xdr:from>
    <xdr:to>
      <xdr:col>21</xdr:col>
      <xdr:colOff>13970</xdr:colOff>
      <xdr:row>59</xdr:row>
      <xdr:rowOff>9653</xdr:rowOff>
    </xdr:to>
    <xdr:graphicFrame macro="">
      <xdr:nvGraphicFramePr>
        <xdr:cNvPr id="15" name="Chart 14">
          <a:extLst>
            <a:ext uri="{FF2B5EF4-FFF2-40B4-BE49-F238E27FC236}">
              <a16:creationId xmlns:a16="http://schemas.microsoft.com/office/drawing/2014/main" id="{A8605809-1D04-468B-9C39-479C2CE52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0</xdr:colOff>
      <xdr:row>40</xdr:row>
      <xdr:rowOff>0</xdr:rowOff>
    </xdr:from>
    <xdr:to>
      <xdr:col>39</xdr:col>
      <xdr:colOff>158750</xdr:colOff>
      <xdr:row>59</xdr:row>
      <xdr:rowOff>9653</xdr:rowOff>
    </xdr:to>
    <xdr:graphicFrame macro="">
      <xdr:nvGraphicFramePr>
        <xdr:cNvPr id="16" name="Chart 15">
          <a:extLst>
            <a:ext uri="{FF2B5EF4-FFF2-40B4-BE49-F238E27FC236}">
              <a16:creationId xmlns:a16="http://schemas.microsoft.com/office/drawing/2014/main" id="{9E511145-9C0D-472D-828A-8DAB2CC54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61</xdr:row>
      <xdr:rowOff>0</xdr:rowOff>
    </xdr:from>
    <xdr:to>
      <xdr:col>21</xdr:col>
      <xdr:colOff>13970</xdr:colOff>
      <xdr:row>80</xdr:row>
      <xdr:rowOff>9653</xdr:rowOff>
    </xdr:to>
    <xdr:graphicFrame macro="">
      <xdr:nvGraphicFramePr>
        <xdr:cNvPr id="17" name="Chart 16">
          <a:extLst>
            <a:ext uri="{FF2B5EF4-FFF2-40B4-BE49-F238E27FC236}">
              <a16:creationId xmlns:a16="http://schemas.microsoft.com/office/drawing/2014/main" id="{72662340-5DB6-4232-B3BA-EE258EE5E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61</xdr:row>
      <xdr:rowOff>0</xdr:rowOff>
    </xdr:from>
    <xdr:to>
      <xdr:col>30</xdr:col>
      <xdr:colOff>172085</xdr:colOff>
      <xdr:row>80</xdr:row>
      <xdr:rowOff>7748</xdr:rowOff>
    </xdr:to>
    <xdr:graphicFrame macro="">
      <xdr:nvGraphicFramePr>
        <xdr:cNvPr id="18" name="Chart 17">
          <a:extLst>
            <a:ext uri="{FF2B5EF4-FFF2-40B4-BE49-F238E27FC236}">
              <a16:creationId xmlns:a16="http://schemas.microsoft.com/office/drawing/2014/main" id="{7224CEB1-6B3B-4502-B686-A905615E1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0</xdr:colOff>
      <xdr:row>61</xdr:row>
      <xdr:rowOff>0</xdr:rowOff>
    </xdr:from>
    <xdr:to>
      <xdr:col>39</xdr:col>
      <xdr:colOff>160655</xdr:colOff>
      <xdr:row>80</xdr:row>
      <xdr:rowOff>5843</xdr:rowOff>
    </xdr:to>
    <xdr:graphicFrame macro="">
      <xdr:nvGraphicFramePr>
        <xdr:cNvPr id="19" name="Chart 18">
          <a:extLst>
            <a:ext uri="{FF2B5EF4-FFF2-40B4-BE49-F238E27FC236}">
              <a16:creationId xmlns:a16="http://schemas.microsoft.com/office/drawing/2014/main" id="{90A265B3-B595-4424-A3D1-813D10583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38</xdr:row>
      <xdr:rowOff>12700</xdr:rowOff>
    </xdr:from>
    <xdr:to>
      <xdr:col>11</xdr:col>
      <xdr:colOff>98426</xdr:colOff>
      <xdr:row>67</xdr:row>
      <xdr:rowOff>38100</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19050</xdr:rowOff>
    </xdr:from>
    <xdr:to>
      <xdr:col>11</xdr:col>
      <xdr:colOff>98426</xdr:colOff>
      <xdr:row>97</xdr:row>
      <xdr:rowOff>44450</xdr:rowOff>
    </xdr:to>
    <xdr:graphicFrame macro="">
      <xdr:nvGraphicFramePr>
        <xdr:cNvPr id="9" name="Chart 8">
          <a:extLst>
            <a:ext uri="{FF2B5EF4-FFF2-40B4-BE49-F238E27FC236}">
              <a16:creationId xmlns:a16="http://schemas.microsoft.com/office/drawing/2014/main" id="{0E5A7C14-2909-480B-84BE-24FE5439E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38</xdr:row>
      <xdr:rowOff>0</xdr:rowOff>
    </xdr:from>
    <xdr:to>
      <xdr:col>19</xdr:col>
      <xdr:colOff>111125</xdr:colOff>
      <xdr:row>57</xdr:row>
      <xdr:rowOff>7748</xdr:rowOff>
    </xdr:to>
    <xdr:graphicFrame macro="">
      <xdr:nvGraphicFramePr>
        <xdr:cNvPr id="10" name="Chart 9">
          <a:extLst>
            <a:ext uri="{FF2B5EF4-FFF2-40B4-BE49-F238E27FC236}">
              <a16:creationId xmlns:a16="http://schemas.microsoft.com/office/drawing/2014/main" id="{791CBFC5-61E9-4A71-BEFB-C8DF610AA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38</xdr:row>
      <xdr:rowOff>0</xdr:rowOff>
    </xdr:from>
    <xdr:to>
      <xdr:col>27</xdr:col>
      <xdr:colOff>499745</xdr:colOff>
      <xdr:row>57</xdr:row>
      <xdr:rowOff>5843</xdr:rowOff>
    </xdr:to>
    <xdr:graphicFrame macro="">
      <xdr:nvGraphicFramePr>
        <xdr:cNvPr id="11" name="Chart 10">
          <a:extLst>
            <a:ext uri="{FF2B5EF4-FFF2-40B4-BE49-F238E27FC236}">
              <a16:creationId xmlns:a16="http://schemas.microsoft.com/office/drawing/2014/main" id="{C765FF02-8BC1-4778-8F86-E2FFEBE88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38</xdr:row>
      <xdr:rowOff>0</xdr:rowOff>
    </xdr:from>
    <xdr:to>
      <xdr:col>35</xdr:col>
      <xdr:colOff>575945</xdr:colOff>
      <xdr:row>57</xdr:row>
      <xdr:rowOff>3938</xdr:rowOff>
    </xdr:to>
    <xdr:graphicFrame macro="">
      <xdr:nvGraphicFramePr>
        <xdr:cNvPr id="12" name="Chart 11">
          <a:extLst>
            <a:ext uri="{FF2B5EF4-FFF2-40B4-BE49-F238E27FC236}">
              <a16:creationId xmlns:a16="http://schemas.microsoft.com/office/drawing/2014/main" id="{86633776-7AB2-4522-ADBE-F817AE0AA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59</xdr:row>
      <xdr:rowOff>0</xdr:rowOff>
    </xdr:from>
    <xdr:to>
      <xdr:col>22</xdr:col>
      <xdr:colOff>606425</xdr:colOff>
      <xdr:row>78</xdr:row>
      <xdr:rowOff>3938</xdr:rowOff>
    </xdr:to>
    <xdr:graphicFrame macro="">
      <xdr:nvGraphicFramePr>
        <xdr:cNvPr id="13" name="Chart 12">
          <a:extLst>
            <a:ext uri="{FF2B5EF4-FFF2-40B4-BE49-F238E27FC236}">
              <a16:creationId xmlns:a16="http://schemas.microsoft.com/office/drawing/2014/main" id="{A2E44103-CAB7-41D0-8FCA-6A25F8CC9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0</xdr:colOff>
      <xdr:row>58</xdr:row>
      <xdr:rowOff>182880</xdr:rowOff>
    </xdr:from>
    <xdr:to>
      <xdr:col>31</xdr:col>
      <xdr:colOff>394970</xdr:colOff>
      <xdr:row>77</xdr:row>
      <xdr:rowOff>186818</xdr:rowOff>
    </xdr:to>
    <xdr:graphicFrame macro="">
      <xdr:nvGraphicFramePr>
        <xdr:cNvPr id="14" name="Chart 13">
          <a:extLst>
            <a:ext uri="{FF2B5EF4-FFF2-40B4-BE49-F238E27FC236}">
              <a16:creationId xmlns:a16="http://schemas.microsoft.com/office/drawing/2014/main" id="{18102B6C-9878-426C-99A2-9377A4765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0</xdr:colOff>
      <xdr:row>1</xdr:row>
      <xdr:rowOff>0</xdr:rowOff>
    </xdr:from>
    <xdr:to>
      <xdr:col>21</xdr:col>
      <xdr:colOff>192405</xdr:colOff>
      <xdr:row>27</xdr:row>
      <xdr:rowOff>70485</xdr:rowOff>
    </xdr:to>
    <xdr:graphicFrame macro="">
      <xdr:nvGraphicFramePr>
        <xdr:cNvPr id="3" name="Chart 2">
          <a:extLst>
            <a:ext uri="{FF2B5EF4-FFF2-40B4-BE49-F238E27FC236}">
              <a16:creationId xmlns:a16="http://schemas.microsoft.com/office/drawing/2014/main" id="{973B4C33-3385-4022-9B2A-A61985583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43</xdr:row>
      <xdr:rowOff>0</xdr:rowOff>
    </xdr:from>
    <xdr:to>
      <xdr:col>21</xdr:col>
      <xdr:colOff>192405</xdr:colOff>
      <xdr:row>69</xdr:row>
      <xdr:rowOff>70485</xdr:rowOff>
    </xdr:to>
    <xdr:graphicFrame macro="">
      <xdr:nvGraphicFramePr>
        <xdr:cNvPr id="4" name="Chart 3">
          <a:extLst>
            <a:ext uri="{FF2B5EF4-FFF2-40B4-BE49-F238E27FC236}">
              <a16:creationId xmlns:a16="http://schemas.microsoft.com/office/drawing/2014/main" id="{ED5B6F1A-B9B2-4258-A8FE-53B499730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2</xdr:row>
      <xdr:rowOff>0</xdr:rowOff>
    </xdr:from>
    <xdr:to>
      <xdr:col>21</xdr:col>
      <xdr:colOff>192405</xdr:colOff>
      <xdr:row>28</xdr:row>
      <xdr:rowOff>68580</xdr:rowOff>
    </xdr:to>
    <xdr:graphicFrame macro="">
      <xdr:nvGraphicFramePr>
        <xdr:cNvPr id="4" name="Chart 3">
          <a:extLst>
            <a:ext uri="{FF2B5EF4-FFF2-40B4-BE49-F238E27FC236}">
              <a16:creationId xmlns:a16="http://schemas.microsoft.com/office/drawing/2014/main" id="{68EEADC5-BF53-4023-ADC9-2C2FCCE7B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42</xdr:row>
      <xdr:rowOff>0</xdr:rowOff>
    </xdr:from>
    <xdr:to>
      <xdr:col>21</xdr:col>
      <xdr:colOff>192405</xdr:colOff>
      <xdr:row>68</xdr:row>
      <xdr:rowOff>68580</xdr:rowOff>
    </xdr:to>
    <xdr:graphicFrame macro="">
      <xdr:nvGraphicFramePr>
        <xdr:cNvPr id="3" name="Chart 2">
          <a:extLst>
            <a:ext uri="{FF2B5EF4-FFF2-40B4-BE49-F238E27FC236}">
              <a16:creationId xmlns:a16="http://schemas.microsoft.com/office/drawing/2014/main" id="{5BD02E7F-EE30-4CD1-AD2C-871E5D031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220980</xdr:colOff>
      <xdr:row>0</xdr:row>
      <xdr:rowOff>180975</xdr:rowOff>
    </xdr:from>
    <xdr:to>
      <xdr:col>22</xdr:col>
      <xdr:colOff>19050</xdr:colOff>
      <xdr:row>29</xdr:row>
      <xdr:rowOff>161925</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0</xdr:colOff>
      <xdr:row>1</xdr:row>
      <xdr:rowOff>0</xdr:rowOff>
    </xdr:from>
    <xdr:to>
      <xdr:col>21</xdr:col>
      <xdr:colOff>388620</xdr:colOff>
      <xdr:row>29</xdr:row>
      <xdr:rowOff>171450</xdr:rowOff>
    </xdr:to>
    <xdr:graphicFrame macro="">
      <xdr:nvGraphicFramePr>
        <xdr:cNvPr id="3" name="Chart 2">
          <a:extLst>
            <a:ext uri="{FF2B5EF4-FFF2-40B4-BE49-F238E27FC236}">
              <a16:creationId xmlns:a16="http://schemas.microsoft.com/office/drawing/2014/main" id="{2AF4DEE4-615C-4929-81F5-CF8148392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325120</xdr:colOff>
      <xdr:row>1</xdr:row>
      <xdr:rowOff>45720</xdr:rowOff>
    </xdr:from>
    <xdr:to>
      <xdr:col>21</xdr:col>
      <xdr:colOff>521970</xdr:colOff>
      <xdr:row>27</xdr:row>
      <xdr:rowOff>189865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1</xdr:row>
      <xdr:rowOff>0</xdr:rowOff>
    </xdr:from>
    <xdr:to>
      <xdr:col>21</xdr:col>
      <xdr:colOff>388620</xdr:colOff>
      <xdr:row>29</xdr:row>
      <xdr:rowOff>171450</xdr:rowOff>
    </xdr:to>
    <xdr:graphicFrame macro="">
      <xdr:nvGraphicFramePr>
        <xdr:cNvPr id="3" name="Chart 2">
          <a:extLst>
            <a:ext uri="{FF2B5EF4-FFF2-40B4-BE49-F238E27FC236}">
              <a16:creationId xmlns:a16="http://schemas.microsoft.com/office/drawing/2014/main" id="{824B96CC-44C7-4902-83AC-DC19FA375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7</xdr:col>
      <xdr:colOff>0</xdr:colOff>
      <xdr:row>1</xdr:row>
      <xdr:rowOff>0</xdr:rowOff>
    </xdr:from>
    <xdr:to>
      <xdr:col>21</xdr:col>
      <xdr:colOff>388620</xdr:colOff>
      <xdr:row>29</xdr:row>
      <xdr:rowOff>171450</xdr:rowOff>
    </xdr:to>
    <xdr:graphicFrame macro="">
      <xdr:nvGraphicFramePr>
        <xdr:cNvPr id="3" name="Chart 2">
          <a:extLst>
            <a:ext uri="{FF2B5EF4-FFF2-40B4-BE49-F238E27FC236}">
              <a16:creationId xmlns:a16="http://schemas.microsoft.com/office/drawing/2014/main" id="{51263615-1F4D-4835-AA86-8E2EB64E1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92074</xdr:colOff>
      <xdr:row>0</xdr:row>
      <xdr:rowOff>1</xdr:rowOff>
    </xdr:from>
    <xdr:to>
      <xdr:col>23</xdr:col>
      <xdr:colOff>371475</xdr:colOff>
      <xdr:row>33</xdr:row>
      <xdr:rowOff>76201</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257809</xdr:colOff>
      <xdr:row>1</xdr:row>
      <xdr:rowOff>45720</xdr:rowOff>
    </xdr:from>
    <xdr:to>
      <xdr:col>22</xdr:col>
      <xdr:colOff>81915</xdr:colOff>
      <xdr:row>29</xdr:row>
      <xdr:rowOff>15240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509905</xdr:colOff>
      <xdr:row>0</xdr:row>
      <xdr:rowOff>164464</xdr:rowOff>
    </xdr:from>
    <xdr:to>
      <xdr:col>22</xdr:col>
      <xdr:colOff>52705</xdr:colOff>
      <xdr:row>30</xdr:row>
      <xdr:rowOff>166369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599439</xdr:colOff>
      <xdr:row>0</xdr:row>
      <xdr:rowOff>0</xdr:rowOff>
    </xdr:from>
    <xdr:to>
      <xdr:col>21</xdr:col>
      <xdr:colOff>592454</xdr:colOff>
      <xdr:row>27</xdr:row>
      <xdr:rowOff>4763</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21</xdr:col>
      <xdr:colOff>602615</xdr:colOff>
      <xdr:row>55</xdr:row>
      <xdr:rowOff>4763</xdr:rowOff>
    </xdr:to>
    <xdr:graphicFrame macro="">
      <xdr:nvGraphicFramePr>
        <xdr:cNvPr id="3" name="Chart 2">
          <a:extLst>
            <a:ext uri="{FF2B5EF4-FFF2-40B4-BE49-F238E27FC236}">
              <a16:creationId xmlns:a16="http://schemas.microsoft.com/office/drawing/2014/main" id="{B9D6BE8E-1AFA-4B30-BBDA-BF4E58613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109854</xdr:colOff>
      <xdr:row>0</xdr:row>
      <xdr:rowOff>0</xdr:rowOff>
    </xdr:from>
    <xdr:to>
      <xdr:col>23</xdr:col>
      <xdr:colOff>53339</xdr:colOff>
      <xdr:row>32</xdr:row>
      <xdr:rowOff>30480</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571499</xdr:colOff>
      <xdr:row>0</xdr:row>
      <xdr:rowOff>0</xdr:rowOff>
    </xdr:from>
    <xdr:to>
      <xdr:col>21</xdr:col>
      <xdr:colOff>485774</xdr:colOff>
      <xdr:row>30</xdr:row>
      <xdr:rowOff>28575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tabSelected="1" workbookViewId="0">
      <selection activeCell="A38" sqref="A38"/>
    </sheetView>
  </sheetViews>
  <sheetFormatPr defaultRowHeight="15" x14ac:dyDescent="0.25"/>
  <cols>
    <col min="1" max="1" width="11.5703125" bestFit="1" customWidth="1"/>
    <col min="3" max="3" width="11.5703125" bestFit="1" customWidth="1"/>
    <col min="4" max="4" width="13.140625" customWidth="1"/>
    <col min="5" max="5" width="10.5703125" customWidth="1"/>
    <col min="6" max="6" width="11.42578125" bestFit="1" customWidth="1"/>
  </cols>
  <sheetData>
    <row r="1" spans="1:6" x14ac:dyDescent="0.25">
      <c r="A1" t="s">
        <v>4</v>
      </c>
    </row>
    <row r="3" spans="1:6" x14ac:dyDescent="0.25">
      <c r="A3" s="1" t="s">
        <v>23</v>
      </c>
      <c r="B3" s="52" t="s">
        <v>74</v>
      </c>
      <c r="C3" s="11" t="s">
        <v>75</v>
      </c>
      <c r="D3" s="12" t="s">
        <v>1</v>
      </c>
      <c r="E3" s="13" t="s">
        <v>76</v>
      </c>
      <c r="F3" s="40" t="s">
        <v>77</v>
      </c>
    </row>
    <row r="4" spans="1:6" x14ac:dyDescent="0.25">
      <c r="A4" s="1">
        <v>1986</v>
      </c>
      <c r="B4" s="45">
        <f>C4+D4</f>
        <v>188741.01545994999</v>
      </c>
      <c r="C4" s="4">
        <v>169392.01545994999</v>
      </c>
      <c r="D4" s="3">
        <v>19349</v>
      </c>
      <c r="E4" s="6">
        <f>D4+F4</f>
        <v>867472.70079889975</v>
      </c>
      <c r="F4" s="41">
        <v>848123.70079889975</v>
      </c>
    </row>
    <row r="5" spans="1:6" s="2" customFormat="1" x14ac:dyDescent="0.25">
      <c r="A5" s="1">
        <v>1987</v>
      </c>
      <c r="B5" s="45">
        <f t="shared" ref="B5:B35" si="0">C5+D5</f>
        <v>62041.732586106998</v>
      </c>
      <c r="C5" s="4">
        <v>40511.732586106998</v>
      </c>
      <c r="D5" s="3">
        <v>21530</v>
      </c>
      <c r="E5" s="28">
        <f t="shared" ref="E5:E35" si="1">D5+F5</f>
        <v>237512.15550850998</v>
      </c>
      <c r="F5" s="41">
        <v>215982.15550850998</v>
      </c>
    </row>
    <row r="6" spans="1:6" x14ac:dyDescent="0.25">
      <c r="A6" s="1">
        <v>1988</v>
      </c>
      <c r="B6" s="45">
        <f t="shared" si="0"/>
        <v>120530.7971047</v>
      </c>
      <c r="C6" s="4">
        <v>100729.7971047</v>
      </c>
      <c r="D6" s="3">
        <v>19801</v>
      </c>
      <c r="E6" s="28">
        <f t="shared" si="1"/>
        <v>430987.12370220001</v>
      </c>
      <c r="F6" s="41">
        <v>411186.12370220001</v>
      </c>
    </row>
    <row r="7" spans="1:6" x14ac:dyDescent="0.25">
      <c r="A7" s="1">
        <v>1989</v>
      </c>
      <c r="B7" s="45">
        <f t="shared" si="0"/>
        <v>113658.05559054998</v>
      </c>
      <c r="C7" s="4">
        <v>90695.055590549979</v>
      </c>
      <c r="D7" s="3">
        <v>22963</v>
      </c>
      <c r="E7" s="28">
        <f t="shared" si="1"/>
        <v>402656.41971081891</v>
      </c>
      <c r="F7" s="41">
        <v>379693.41971081891</v>
      </c>
    </row>
    <row r="8" spans="1:6" x14ac:dyDescent="0.25">
      <c r="A8" s="1">
        <v>1990</v>
      </c>
      <c r="B8" s="45">
        <f t="shared" si="0"/>
        <v>55862.012258688002</v>
      </c>
      <c r="C8" s="4">
        <v>39384.012258688002</v>
      </c>
      <c r="D8" s="3">
        <v>16478</v>
      </c>
      <c r="E8" s="28">
        <f t="shared" si="1"/>
        <v>386261.31592813897</v>
      </c>
      <c r="F8" s="41">
        <v>369783.31592813897</v>
      </c>
    </row>
    <row r="9" spans="1:6" s="9" customFormat="1" x14ac:dyDescent="0.25">
      <c r="A9" s="1">
        <v>1991</v>
      </c>
      <c r="B9" s="45">
        <f t="shared" si="0"/>
        <v>172443.79469278597</v>
      </c>
      <c r="C9" s="4">
        <v>142016.79469278597</v>
      </c>
      <c r="D9" s="3">
        <v>30427</v>
      </c>
      <c r="E9" s="28">
        <f t="shared" si="1"/>
        <v>408885.93285009009</v>
      </c>
      <c r="F9" s="41">
        <v>378458.93285009009</v>
      </c>
    </row>
    <row r="10" spans="1:6" x14ac:dyDescent="0.25">
      <c r="A10" s="1">
        <v>1992</v>
      </c>
      <c r="B10" s="45">
        <f t="shared" si="0"/>
        <v>295256.16834321001</v>
      </c>
      <c r="C10" s="4">
        <v>270747.16834321001</v>
      </c>
      <c r="D10" s="3">
        <v>24509</v>
      </c>
      <c r="E10" s="28">
        <f t="shared" si="1"/>
        <v>893781.2833650501</v>
      </c>
      <c r="F10" s="41">
        <v>869272.2833650501</v>
      </c>
    </row>
    <row r="11" spans="1:6" x14ac:dyDescent="0.25">
      <c r="A11" s="1">
        <v>1993</v>
      </c>
      <c r="B11" s="45">
        <f t="shared" si="0"/>
        <v>238838.95347698999</v>
      </c>
      <c r="C11" s="4">
        <v>211510.95347698999</v>
      </c>
      <c r="D11" s="3">
        <v>27328</v>
      </c>
      <c r="E11" s="28">
        <f t="shared" si="1"/>
        <v>1016883.0073949002</v>
      </c>
      <c r="F11" s="41">
        <v>989555.0073949002</v>
      </c>
    </row>
    <row r="12" spans="1:6" x14ac:dyDescent="0.25">
      <c r="A12" s="1">
        <v>1994</v>
      </c>
      <c r="B12" s="45">
        <f t="shared" si="0"/>
        <v>164983.16159599999</v>
      </c>
      <c r="C12" s="4">
        <v>134309.16159599999</v>
      </c>
      <c r="D12" s="3">
        <v>30674</v>
      </c>
      <c r="E12" s="28">
        <f t="shared" si="1"/>
        <v>806645.06726375979</v>
      </c>
      <c r="F12" s="41">
        <v>775971.06726375979</v>
      </c>
    </row>
    <row r="13" spans="1:6" x14ac:dyDescent="0.25">
      <c r="A13" s="1">
        <v>1995</v>
      </c>
      <c r="B13" s="45">
        <f t="shared" si="0"/>
        <v>207826.07756464998</v>
      </c>
      <c r="C13" s="4">
        <v>155389.07756464998</v>
      </c>
      <c r="D13" s="3">
        <v>52437</v>
      </c>
      <c r="E13" s="28">
        <f t="shared" si="1"/>
        <v>878920.69030102983</v>
      </c>
      <c r="F13" s="41">
        <v>826483.69030102983</v>
      </c>
    </row>
    <row r="14" spans="1:6" x14ac:dyDescent="0.25">
      <c r="A14" s="1">
        <v>1996</v>
      </c>
      <c r="B14" s="45">
        <f t="shared" si="0"/>
        <v>206356.80427943004</v>
      </c>
      <c r="C14" s="4">
        <v>143433.80427943004</v>
      </c>
      <c r="D14" s="3">
        <v>62923</v>
      </c>
      <c r="E14" s="28">
        <f t="shared" si="1"/>
        <v>722512.25898853049</v>
      </c>
      <c r="F14" s="41">
        <v>659589.25898853049</v>
      </c>
    </row>
    <row r="15" spans="1:6" x14ac:dyDescent="0.25">
      <c r="A15" s="1">
        <v>1997</v>
      </c>
      <c r="B15" s="45">
        <f t="shared" si="0"/>
        <v>215444.42474319998</v>
      </c>
      <c r="C15" s="4">
        <v>149221.42474319998</v>
      </c>
      <c r="D15" s="3">
        <v>66223</v>
      </c>
      <c r="E15" s="28">
        <f t="shared" si="1"/>
        <v>897031.62327695009</v>
      </c>
      <c r="F15" s="41">
        <v>830808.62327695009</v>
      </c>
    </row>
    <row r="16" spans="1:6" x14ac:dyDescent="0.25">
      <c r="A16" s="1">
        <v>1998</v>
      </c>
      <c r="B16" s="45">
        <f t="shared" si="0"/>
        <v>150939.91811184998</v>
      </c>
      <c r="C16" s="4">
        <v>105777.91811184997</v>
      </c>
      <c r="D16" s="3">
        <v>45162</v>
      </c>
      <c r="E16" s="28">
        <f t="shared" si="1"/>
        <v>717811.84020892985</v>
      </c>
      <c r="F16" s="41">
        <v>672649.84020892985</v>
      </c>
    </row>
    <row r="17" spans="1:6" x14ac:dyDescent="0.25">
      <c r="A17" s="1">
        <v>1999</v>
      </c>
      <c r="B17" s="45">
        <f t="shared" si="0"/>
        <v>186662.08146425997</v>
      </c>
      <c r="C17" s="4">
        <v>147334.08146425997</v>
      </c>
      <c r="D17" s="3">
        <v>39328</v>
      </c>
      <c r="E17" s="28">
        <f t="shared" si="1"/>
        <v>1073094.9696777593</v>
      </c>
      <c r="F17" s="41">
        <v>1033766.9696777592</v>
      </c>
    </row>
    <row r="18" spans="1:6" s="9" customFormat="1" x14ac:dyDescent="0.25">
      <c r="A18" s="1">
        <v>2000</v>
      </c>
      <c r="B18" s="45">
        <f t="shared" si="0"/>
        <v>189464.72701800999</v>
      </c>
      <c r="C18" s="4">
        <v>130457.72701801</v>
      </c>
      <c r="D18" s="3">
        <v>59007</v>
      </c>
      <c r="E18" s="28">
        <f t="shared" si="1"/>
        <v>990242.67552726006</v>
      </c>
      <c r="F18" s="41">
        <v>931235.67552726006</v>
      </c>
    </row>
    <row r="19" spans="1:6" x14ac:dyDescent="0.25">
      <c r="A19" s="1">
        <v>2001</v>
      </c>
      <c r="B19" s="45">
        <f t="shared" si="0"/>
        <v>272128.05956146005</v>
      </c>
      <c r="C19" s="4">
        <v>220676.05956146002</v>
      </c>
      <c r="D19" s="3">
        <v>51452</v>
      </c>
      <c r="E19" s="28">
        <f t="shared" si="1"/>
        <v>1081688.1712453109</v>
      </c>
      <c r="F19" s="41">
        <v>1030236.171245311</v>
      </c>
    </row>
    <row r="20" spans="1:6" x14ac:dyDescent="0.25">
      <c r="A20" s="1">
        <v>2002</v>
      </c>
      <c r="B20" s="45">
        <f t="shared" si="0"/>
        <v>114784.80023425001</v>
      </c>
      <c r="C20" s="4">
        <v>66839.800234250011</v>
      </c>
      <c r="D20" s="3">
        <v>47945</v>
      </c>
      <c r="E20" s="28">
        <f t="shared" si="1"/>
        <v>941539.58255214978</v>
      </c>
      <c r="F20" s="41">
        <v>893594.58255214978</v>
      </c>
    </row>
    <row r="21" spans="1:6" x14ac:dyDescent="0.25">
      <c r="A21" s="1">
        <v>2003</v>
      </c>
      <c r="B21" s="45">
        <f t="shared" si="0"/>
        <v>251205.20575480995</v>
      </c>
      <c r="C21" s="4">
        <v>209407.20575480995</v>
      </c>
      <c r="D21" s="3">
        <v>41798</v>
      </c>
      <c r="E21" s="28">
        <f t="shared" si="1"/>
        <v>1052662.8264524401</v>
      </c>
      <c r="F21" s="41">
        <v>1010864.82645244</v>
      </c>
    </row>
    <row r="22" spans="1:6" x14ac:dyDescent="0.25">
      <c r="A22" s="1">
        <v>2004</v>
      </c>
      <c r="B22" s="45">
        <f t="shared" si="0"/>
        <v>119253.32508592002</v>
      </c>
      <c r="C22" s="4">
        <v>66376.32508592002</v>
      </c>
      <c r="D22" s="3">
        <v>52877</v>
      </c>
      <c r="E22" s="28">
        <f t="shared" si="1"/>
        <v>278178.62386070006</v>
      </c>
      <c r="F22" s="41">
        <v>225301.62386070003</v>
      </c>
    </row>
    <row r="23" spans="1:6" x14ac:dyDescent="0.25">
      <c r="A23" s="1">
        <v>2005</v>
      </c>
      <c r="B23" s="45">
        <f t="shared" si="0"/>
        <v>150611.18156142</v>
      </c>
      <c r="C23" s="4">
        <v>104294.18156142</v>
      </c>
      <c r="D23" s="3">
        <v>46317</v>
      </c>
      <c r="E23" s="28">
        <f t="shared" si="1"/>
        <v>280864.01555687498</v>
      </c>
      <c r="F23" s="41">
        <v>234547.01555687498</v>
      </c>
    </row>
    <row r="24" spans="1:6" x14ac:dyDescent="0.25">
      <c r="A24" s="1">
        <v>2006</v>
      </c>
      <c r="B24" s="45">
        <f t="shared" si="0"/>
        <v>186299.7752231</v>
      </c>
      <c r="C24" s="4">
        <v>152037.7752231</v>
      </c>
      <c r="D24" s="3">
        <v>34262</v>
      </c>
      <c r="E24" s="28">
        <f t="shared" si="1"/>
        <v>505715.75705140992</v>
      </c>
      <c r="F24" s="41">
        <v>471453.75705140992</v>
      </c>
    </row>
    <row r="25" spans="1:6" x14ac:dyDescent="0.25">
      <c r="A25" s="1">
        <v>2007</v>
      </c>
      <c r="B25" s="45">
        <f t="shared" si="0"/>
        <v>188592.11917366998</v>
      </c>
      <c r="C25" s="4">
        <v>158998.11917366998</v>
      </c>
      <c r="D25" s="3">
        <v>29594</v>
      </c>
      <c r="E25" s="28">
        <f t="shared" si="1"/>
        <v>691302.32464310015</v>
      </c>
      <c r="F25" s="41">
        <v>661708.32464310015</v>
      </c>
    </row>
    <row r="26" spans="1:6" x14ac:dyDescent="0.25">
      <c r="A26" s="1">
        <v>2008</v>
      </c>
      <c r="B26" s="45">
        <f t="shared" si="0"/>
        <v>170404.39879024</v>
      </c>
      <c r="C26" s="4">
        <v>147442.39879024</v>
      </c>
      <c r="D26" s="3">
        <v>22962</v>
      </c>
      <c r="E26" s="28">
        <f t="shared" si="1"/>
        <v>636976.85951145936</v>
      </c>
      <c r="F26" s="41">
        <v>614014.85951145936</v>
      </c>
    </row>
    <row r="27" spans="1:6" x14ac:dyDescent="0.25">
      <c r="A27" s="1">
        <v>2009</v>
      </c>
      <c r="B27" s="45">
        <f t="shared" si="0"/>
        <v>247365.58136692099</v>
      </c>
      <c r="C27" s="4">
        <v>213230.58136692099</v>
      </c>
      <c r="D27" s="3">
        <v>34135</v>
      </c>
      <c r="E27" s="28">
        <f t="shared" si="1"/>
        <v>578813.36186510732</v>
      </c>
      <c r="F27" s="41">
        <v>544678.36186510732</v>
      </c>
    </row>
    <row r="28" spans="1:6" x14ac:dyDescent="0.25">
      <c r="A28" s="1">
        <v>2010</v>
      </c>
      <c r="B28" s="45">
        <f t="shared" si="0"/>
        <v>475166.37144354993</v>
      </c>
      <c r="C28" s="4">
        <v>449117.37144354993</v>
      </c>
      <c r="D28" s="3">
        <v>26049</v>
      </c>
      <c r="E28" s="28">
        <f t="shared" si="1"/>
        <v>1462944.86756202</v>
      </c>
      <c r="F28" s="41">
        <v>1436895.86756202</v>
      </c>
    </row>
    <row r="29" spans="1:6" x14ac:dyDescent="0.25">
      <c r="A29" s="1">
        <v>2011</v>
      </c>
      <c r="B29" s="45">
        <f t="shared" si="0"/>
        <v>123637.33148874501</v>
      </c>
      <c r="C29" s="4">
        <v>99503.331488745011</v>
      </c>
      <c r="D29" s="3">
        <v>24134</v>
      </c>
      <c r="E29" s="28">
        <f t="shared" si="1"/>
        <v>208999.79216110491</v>
      </c>
      <c r="F29" s="41">
        <v>184865.79216110491</v>
      </c>
    </row>
    <row r="30" spans="1:6" x14ac:dyDescent="0.25">
      <c r="A30" s="24">
        <v>2012</v>
      </c>
      <c r="B30" s="45">
        <f t="shared" si="0"/>
        <v>83424.638821425004</v>
      </c>
      <c r="C30" s="26">
        <v>56006.638821425004</v>
      </c>
      <c r="D30" s="27">
        <v>27418</v>
      </c>
      <c r="E30" s="28">
        <f t="shared" si="1"/>
        <v>285414.95643334696</v>
      </c>
      <c r="F30" s="41">
        <v>257996.95643334699</v>
      </c>
    </row>
    <row r="31" spans="1:6" x14ac:dyDescent="0.25">
      <c r="A31" s="24">
        <v>2013</v>
      </c>
      <c r="B31" s="45">
        <f t="shared" si="0"/>
        <v>77477.161799010006</v>
      </c>
      <c r="C31" s="26">
        <v>53878.161799009999</v>
      </c>
      <c r="D31" s="27">
        <v>23599</v>
      </c>
      <c r="E31" s="28">
        <f t="shared" si="1"/>
        <v>204532.78026919003</v>
      </c>
      <c r="F31" s="41">
        <v>180933.78026919003</v>
      </c>
    </row>
    <row r="32" spans="1:6" x14ac:dyDescent="0.25">
      <c r="A32" s="24">
        <v>2014</v>
      </c>
      <c r="B32" s="45">
        <f t="shared" si="0"/>
        <v>729934.27866106993</v>
      </c>
      <c r="C32" s="26">
        <v>703296.27866106993</v>
      </c>
      <c r="D32" s="27">
        <v>26638</v>
      </c>
      <c r="E32" s="28">
        <f t="shared" si="1"/>
        <v>3827435.9661587398</v>
      </c>
      <c r="F32" s="41">
        <v>3800797.9661587398</v>
      </c>
    </row>
    <row r="33" spans="1:6" x14ac:dyDescent="0.25">
      <c r="A33" s="24">
        <v>2015</v>
      </c>
      <c r="B33" s="45">
        <f t="shared" si="0"/>
        <v>246875.40988708002</v>
      </c>
      <c r="C33" s="26">
        <v>226200.40988708002</v>
      </c>
      <c r="D33" s="27">
        <v>20675</v>
      </c>
      <c r="E33" s="28">
        <f t="shared" si="1"/>
        <v>1698539.2625120007</v>
      </c>
      <c r="F33" s="41">
        <v>1677864.2625120007</v>
      </c>
    </row>
    <row r="34" spans="1:6" s="20" customFormat="1" x14ac:dyDescent="0.25">
      <c r="A34" s="24">
        <v>2016</v>
      </c>
      <c r="B34" s="45">
        <f t="shared" si="0"/>
        <v>48195.573638410002</v>
      </c>
      <c r="C34" s="26">
        <v>27766.573638410002</v>
      </c>
      <c r="D34" s="27">
        <v>20429</v>
      </c>
      <c r="E34" s="28">
        <f t="shared" si="1"/>
        <v>132113.40932104999</v>
      </c>
      <c r="F34" s="41">
        <v>111684.40932104999</v>
      </c>
    </row>
    <row r="35" spans="1:6" s="20" customFormat="1" x14ac:dyDescent="0.25">
      <c r="A35" s="24">
        <v>2017</v>
      </c>
      <c r="B35" s="45">
        <f t="shared" si="0"/>
        <v>153784.667402644</v>
      </c>
      <c r="C35" s="26">
        <v>127046.66740264399</v>
      </c>
      <c r="D35" s="27">
        <v>26738</v>
      </c>
      <c r="E35" s="28">
        <f t="shared" si="1"/>
        <v>660306.05269400787</v>
      </c>
      <c r="F35" s="41">
        <v>633568.05269400787</v>
      </c>
    </row>
    <row r="36" spans="1:6" ht="14.45" customHeight="1" x14ac:dyDescent="0.25">
      <c r="A36" s="33"/>
    </row>
    <row r="37" spans="1:6" x14ac:dyDescent="0.25">
      <c r="A37" s="44"/>
      <c r="B37" s="44"/>
      <c r="C37" s="44"/>
    </row>
    <row r="38" spans="1:6" x14ac:dyDescent="0.25">
      <c r="A38" s="8"/>
      <c r="B38" s="8"/>
      <c r="C38" s="8"/>
    </row>
    <row r="39" spans="1:6" x14ac:dyDescent="0.25">
      <c r="A39" s="8"/>
      <c r="B39" s="8"/>
      <c r="C39" s="8"/>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3"/>
  <sheetViews>
    <sheetView workbookViewId="0">
      <selection activeCell="D44" sqref="D44"/>
    </sheetView>
  </sheetViews>
  <sheetFormatPr defaultColWidth="8.85546875" defaultRowHeight="15" x14ac:dyDescent="0.25"/>
  <cols>
    <col min="1" max="1" width="8.85546875" style="20"/>
    <col min="2" max="2" width="12.42578125" style="20" customWidth="1"/>
    <col min="3" max="3" width="10.42578125" style="20" customWidth="1"/>
    <col min="4" max="4" width="9.85546875" style="20" customWidth="1"/>
    <col min="5" max="5" width="12.85546875" style="20" customWidth="1"/>
    <col min="6" max="6" width="10.7109375" style="20" customWidth="1"/>
    <col min="7" max="16384" width="8.85546875" style="20"/>
  </cols>
  <sheetData>
    <row r="1" spans="1:8" x14ac:dyDescent="0.25">
      <c r="A1" s="20" t="s">
        <v>59</v>
      </c>
    </row>
    <row r="2" spans="1:8" x14ac:dyDescent="0.25">
      <c r="A2" s="108" t="s">
        <v>67</v>
      </c>
      <c r="B2" s="108"/>
      <c r="C2" s="108"/>
      <c r="D2" s="108"/>
      <c r="E2" s="108"/>
      <c r="F2" s="108"/>
      <c r="G2" s="108"/>
      <c r="H2" s="108"/>
    </row>
    <row r="3" spans="1:8" x14ac:dyDescent="0.25">
      <c r="A3" s="108"/>
      <c r="B3" s="108"/>
      <c r="C3" s="108"/>
      <c r="D3" s="108"/>
      <c r="E3" s="108"/>
      <c r="F3" s="108"/>
      <c r="G3" s="108"/>
      <c r="H3" s="108"/>
    </row>
    <row r="4" spans="1:8" x14ac:dyDescent="0.25">
      <c r="A4" s="108"/>
      <c r="B4" s="108"/>
      <c r="C4" s="108"/>
      <c r="D4" s="108"/>
      <c r="E4" s="108"/>
      <c r="F4" s="108"/>
      <c r="G4" s="108"/>
      <c r="H4" s="108"/>
    </row>
    <row r="5" spans="1:8" s="29" customFormat="1" x14ac:dyDescent="0.25">
      <c r="A5" s="21" t="s">
        <v>23</v>
      </c>
      <c r="B5" s="20" t="s">
        <v>8</v>
      </c>
      <c r="C5" s="22" t="s">
        <v>2</v>
      </c>
      <c r="D5" s="23" t="s">
        <v>1</v>
      </c>
      <c r="E5" s="5" t="s">
        <v>3</v>
      </c>
      <c r="F5" s="40" t="s">
        <v>26</v>
      </c>
      <c r="G5" s="29" t="s">
        <v>68</v>
      </c>
      <c r="H5" s="29" t="s">
        <v>69</v>
      </c>
    </row>
    <row r="6" spans="1:8" x14ac:dyDescent="0.25">
      <c r="A6" s="24">
        <v>1986</v>
      </c>
      <c r="B6" s="25">
        <f t="shared" ref="B6:B29" si="0">SUM(C6:E6)</f>
        <v>252535.53588379998</v>
      </c>
      <c r="C6" s="26">
        <v>1258.8883288</v>
      </c>
      <c r="D6" s="27">
        <v>28878</v>
      </c>
      <c r="E6" s="28">
        <v>222398.64755499997</v>
      </c>
      <c r="F6" s="41">
        <f>C6+E6</f>
        <v>223657.53588379998</v>
      </c>
      <c r="G6" s="25">
        <v>38370.200000000004</v>
      </c>
      <c r="H6" s="25">
        <v>36451.69</v>
      </c>
    </row>
    <row r="7" spans="1:8" x14ac:dyDescent="0.25">
      <c r="A7" s="24">
        <v>1987</v>
      </c>
      <c r="B7" s="25">
        <f t="shared" si="0"/>
        <v>503456.50027970003</v>
      </c>
      <c r="C7" s="26">
        <v>12129.188413000009</v>
      </c>
      <c r="D7" s="27">
        <v>44300</v>
      </c>
      <c r="E7" s="28">
        <v>447027.31186670001</v>
      </c>
      <c r="F7" s="41">
        <f t="shared" ref="F7:F33" si="1">C7+E7</f>
        <v>459156.50027970003</v>
      </c>
      <c r="G7" s="25">
        <v>38370.200000000004</v>
      </c>
      <c r="H7" s="25">
        <v>36451.69</v>
      </c>
    </row>
    <row r="8" spans="1:8" x14ac:dyDescent="0.25">
      <c r="A8" s="24">
        <v>1988</v>
      </c>
      <c r="B8" s="25">
        <f t="shared" si="0"/>
        <v>400038.00341089995</v>
      </c>
      <c r="C8" s="26">
        <v>1072.1609133999996</v>
      </c>
      <c r="D8" s="27">
        <v>48362</v>
      </c>
      <c r="E8" s="28">
        <v>350603.84249749995</v>
      </c>
      <c r="F8" s="41">
        <f t="shared" si="1"/>
        <v>351676.00341089995</v>
      </c>
      <c r="G8" s="25">
        <v>38370.200000000004</v>
      </c>
      <c r="H8" s="25">
        <v>36451.69</v>
      </c>
    </row>
    <row r="9" spans="1:8" x14ac:dyDescent="0.25">
      <c r="A9" s="24">
        <v>1989</v>
      </c>
      <c r="B9" s="25">
        <f t="shared" si="0"/>
        <v>233470.72191967</v>
      </c>
      <c r="C9" s="26">
        <v>1402.6983216699998</v>
      </c>
      <c r="D9" s="27">
        <v>54155</v>
      </c>
      <c r="E9" s="28">
        <v>177913.023598</v>
      </c>
      <c r="F9" s="41">
        <f t="shared" si="1"/>
        <v>179315.72191967</v>
      </c>
      <c r="G9" s="25">
        <v>38370.200000000004</v>
      </c>
      <c r="H9" s="25">
        <v>36451.69</v>
      </c>
    </row>
    <row r="10" spans="1:8" x14ac:dyDescent="0.25">
      <c r="A10" s="24">
        <v>1990</v>
      </c>
      <c r="B10" s="25">
        <f t="shared" si="0"/>
        <v>371963.01735099999</v>
      </c>
      <c r="C10" s="26">
        <v>375.17882800000012</v>
      </c>
      <c r="D10" s="27">
        <v>53914</v>
      </c>
      <c r="E10" s="28">
        <v>317673.83852300001</v>
      </c>
      <c r="F10" s="41">
        <f t="shared" si="1"/>
        <v>318049.01735099999</v>
      </c>
      <c r="G10" s="25">
        <v>38370.200000000004</v>
      </c>
      <c r="H10" s="25">
        <v>36451.69</v>
      </c>
    </row>
    <row r="11" spans="1:8" x14ac:dyDescent="0.25">
      <c r="A11" s="24">
        <v>1991</v>
      </c>
      <c r="B11" s="25">
        <f t="shared" si="0"/>
        <v>239527.27455389997</v>
      </c>
      <c r="C11" s="26">
        <v>1937.6890780000006</v>
      </c>
      <c r="D11" s="27">
        <v>53590</v>
      </c>
      <c r="E11" s="28">
        <v>183999.58547589998</v>
      </c>
      <c r="F11" s="41">
        <f t="shared" si="1"/>
        <v>185937.27455389997</v>
      </c>
      <c r="G11" s="25">
        <v>38370.200000000004</v>
      </c>
      <c r="H11" s="25">
        <v>36451.69</v>
      </c>
    </row>
    <row r="12" spans="1:8" x14ac:dyDescent="0.25">
      <c r="A12" s="24">
        <v>1992</v>
      </c>
      <c r="B12" s="25">
        <f t="shared" si="0"/>
        <v>405913.74324529991</v>
      </c>
      <c r="C12" s="26">
        <v>4063.2717029999994</v>
      </c>
      <c r="D12" s="27">
        <v>54495</v>
      </c>
      <c r="E12" s="28">
        <v>347355.4715422999</v>
      </c>
      <c r="F12" s="41">
        <f t="shared" si="1"/>
        <v>351418.74324529991</v>
      </c>
      <c r="G12" s="25">
        <v>38370.200000000004</v>
      </c>
      <c r="H12" s="25">
        <v>36451.69</v>
      </c>
    </row>
    <row r="13" spans="1:8" x14ac:dyDescent="0.25">
      <c r="A13" s="24">
        <v>1993</v>
      </c>
      <c r="B13" s="25">
        <f t="shared" si="0"/>
        <v>426719.60096432996</v>
      </c>
      <c r="C13" s="26">
        <v>896.58877399999994</v>
      </c>
      <c r="D13" s="27">
        <v>42646</v>
      </c>
      <c r="E13" s="28">
        <v>383177.01219032996</v>
      </c>
      <c r="F13" s="41">
        <f t="shared" si="1"/>
        <v>384073.60096432996</v>
      </c>
      <c r="G13" s="25">
        <v>38370.200000000004</v>
      </c>
      <c r="H13" s="25">
        <v>36451.69</v>
      </c>
    </row>
    <row r="14" spans="1:8" x14ac:dyDescent="0.25">
      <c r="A14" s="24">
        <v>1994</v>
      </c>
      <c r="B14" s="25">
        <f t="shared" si="0"/>
        <v>328650.31150438008</v>
      </c>
      <c r="C14" s="26">
        <v>543.12525599999981</v>
      </c>
      <c r="D14" s="27">
        <v>34716</v>
      </c>
      <c r="E14" s="28">
        <v>293391.18624838005</v>
      </c>
      <c r="F14" s="41">
        <f t="shared" si="1"/>
        <v>293934.31150438008</v>
      </c>
      <c r="G14" s="25">
        <v>38370.200000000004</v>
      </c>
      <c r="H14" s="25">
        <v>36451.69</v>
      </c>
    </row>
    <row r="15" spans="1:8" x14ac:dyDescent="0.25">
      <c r="A15" s="24">
        <v>1995</v>
      </c>
      <c r="B15" s="25">
        <f t="shared" si="0"/>
        <v>258811.68361638003</v>
      </c>
      <c r="C15" s="26">
        <v>2450.5672220000001</v>
      </c>
      <c r="D15" s="27">
        <v>39433</v>
      </c>
      <c r="E15" s="28">
        <v>216928.11639438005</v>
      </c>
      <c r="F15" s="41">
        <f t="shared" si="1"/>
        <v>219378.68361638006</v>
      </c>
      <c r="G15" s="25">
        <v>38370.200000000004</v>
      </c>
      <c r="H15" s="25">
        <v>36451.69</v>
      </c>
    </row>
    <row r="16" spans="1:8" x14ac:dyDescent="0.25">
      <c r="A16" s="24">
        <v>1996</v>
      </c>
      <c r="B16" s="25">
        <f t="shared" si="0"/>
        <v>197046.93139620003</v>
      </c>
      <c r="C16" s="26">
        <v>1645.9764059999998</v>
      </c>
      <c r="D16" s="27">
        <v>40136</v>
      </c>
      <c r="E16" s="28">
        <v>155264.95499020003</v>
      </c>
      <c r="F16" s="41">
        <f t="shared" si="1"/>
        <v>156910.93139620003</v>
      </c>
      <c r="G16" s="25">
        <v>38370.200000000004</v>
      </c>
      <c r="H16" s="25">
        <v>36451.69</v>
      </c>
    </row>
    <row r="17" spans="1:8" x14ac:dyDescent="0.25">
      <c r="A17" s="24">
        <v>1997</v>
      </c>
      <c r="B17" s="25">
        <f t="shared" si="0"/>
        <v>185437.7376653</v>
      </c>
      <c r="C17" s="26">
        <v>23840.101566000005</v>
      </c>
      <c r="D17" s="27">
        <v>42573</v>
      </c>
      <c r="E17" s="28">
        <v>119024.6360993</v>
      </c>
      <c r="F17" s="41">
        <f t="shared" si="1"/>
        <v>142864.7376653</v>
      </c>
      <c r="G17" s="25">
        <v>38370.200000000004</v>
      </c>
      <c r="H17" s="25">
        <v>36451.69</v>
      </c>
    </row>
    <row r="18" spans="1:8" x14ac:dyDescent="0.25">
      <c r="A18" s="24">
        <v>1998</v>
      </c>
      <c r="B18" s="25">
        <f t="shared" si="0"/>
        <v>103289.50026757101</v>
      </c>
      <c r="C18" s="26">
        <v>1865.8099652710002</v>
      </c>
      <c r="D18" s="27">
        <v>31211</v>
      </c>
      <c r="E18" s="28">
        <v>70212.690302300005</v>
      </c>
      <c r="F18" s="41">
        <f t="shared" si="1"/>
        <v>72078.500267570998</v>
      </c>
      <c r="G18" s="25">
        <v>38370.200000000004</v>
      </c>
      <c r="H18" s="25">
        <v>36451.69</v>
      </c>
    </row>
    <row r="19" spans="1:8" x14ac:dyDescent="0.25">
      <c r="A19" s="24">
        <v>1999</v>
      </c>
      <c r="B19" s="25">
        <f t="shared" si="0"/>
        <v>137943.29464169001</v>
      </c>
      <c r="C19" s="26">
        <v>698.19154888999992</v>
      </c>
      <c r="D19" s="27">
        <v>24155</v>
      </c>
      <c r="E19" s="28">
        <v>113090.1030928</v>
      </c>
      <c r="F19" s="41">
        <f t="shared" si="1"/>
        <v>113788.29464168999</v>
      </c>
      <c r="G19" s="25">
        <v>38370.200000000004</v>
      </c>
      <c r="H19" s="25">
        <v>36451.69</v>
      </c>
    </row>
    <row r="20" spans="1:8" x14ac:dyDescent="0.25">
      <c r="A20" s="24">
        <v>2000</v>
      </c>
      <c r="B20" s="25">
        <f t="shared" si="0"/>
        <v>73201.550394068996</v>
      </c>
      <c r="C20" s="26">
        <v>1309.628020549</v>
      </c>
      <c r="D20" s="27">
        <v>28015</v>
      </c>
      <c r="E20" s="28">
        <v>43876.922373519999</v>
      </c>
      <c r="F20" s="41">
        <f t="shared" si="1"/>
        <v>45186.550394068996</v>
      </c>
      <c r="G20" s="25">
        <v>38370.200000000004</v>
      </c>
      <c r="H20" s="25">
        <v>36451.69</v>
      </c>
    </row>
    <row r="21" spans="1:8" x14ac:dyDescent="0.25">
      <c r="A21" s="24">
        <v>2001</v>
      </c>
      <c r="B21" s="25">
        <f t="shared" si="0"/>
        <v>107253.97494475999</v>
      </c>
      <c r="C21" s="26">
        <v>1690.0559066600003</v>
      </c>
      <c r="D21" s="27">
        <v>18455</v>
      </c>
      <c r="E21" s="28">
        <v>87108.919038099993</v>
      </c>
      <c r="F21" s="41">
        <f t="shared" si="1"/>
        <v>88798.97494475999</v>
      </c>
      <c r="G21" s="25">
        <v>38370.200000000004</v>
      </c>
      <c r="H21" s="25">
        <v>36451.69</v>
      </c>
    </row>
    <row r="22" spans="1:8" x14ac:dyDescent="0.25">
      <c r="A22" s="24">
        <v>2002</v>
      </c>
      <c r="B22" s="25">
        <f t="shared" si="0"/>
        <v>130031.62764720601</v>
      </c>
      <c r="C22" s="26">
        <v>1562.0655471059999</v>
      </c>
      <c r="D22" s="27">
        <v>19525</v>
      </c>
      <c r="E22" s="28">
        <v>108944.56210010001</v>
      </c>
      <c r="F22" s="41">
        <f t="shared" si="1"/>
        <v>110506.62764720601</v>
      </c>
      <c r="G22" s="25">
        <v>38370.200000000004</v>
      </c>
      <c r="H22" s="25">
        <v>36451.69</v>
      </c>
    </row>
    <row r="23" spans="1:8" x14ac:dyDescent="0.25">
      <c r="A23" s="24">
        <v>2003</v>
      </c>
      <c r="B23" s="25">
        <f t="shared" si="0"/>
        <v>200275.08102820005</v>
      </c>
      <c r="C23" s="26">
        <v>3981.4564282799988</v>
      </c>
      <c r="D23" s="27">
        <v>20623</v>
      </c>
      <c r="E23" s="28">
        <v>175670.62459992003</v>
      </c>
      <c r="F23" s="41">
        <f t="shared" si="1"/>
        <v>179652.08102820005</v>
      </c>
      <c r="G23" s="25">
        <v>38370.200000000004</v>
      </c>
      <c r="H23" s="25">
        <v>36451.69</v>
      </c>
    </row>
    <row r="24" spans="1:8" x14ac:dyDescent="0.25">
      <c r="A24" s="24">
        <v>2004</v>
      </c>
      <c r="B24" s="25">
        <f t="shared" si="0"/>
        <v>224065.24147568399</v>
      </c>
      <c r="C24" s="26">
        <v>8787.9401419740025</v>
      </c>
      <c r="D24" s="27">
        <v>23299</v>
      </c>
      <c r="E24" s="28">
        <v>191978.30133370997</v>
      </c>
      <c r="F24" s="41">
        <f t="shared" si="1"/>
        <v>200766.24147568399</v>
      </c>
      <c r="G24" s="25">
        <v>38370.200000000004</v>
      </c>
      <c r="H24" s="25">
        <v>36451.69</v>
      </c>
    </row>
    <row r="25" spans="1:8" x14ac:dyDescent="0.25">
      <c r="A25" s="24">
        <v>2005</v>
      </c>
      <c r="B25" s="25">
        <f t="shared" si="0"/>
        <v>227164.82486781999</v>
      </c>
      <c r="C25" s="26">
        <v>2394.0976862000002</v>
      </c>
      <c r="D25" s="27">
        <v>12380</v>
      </c>
      <c r="E25" s="28">
        <v>212390.72718161999</v>
      </c>
      <c r="F25" s="41">
        <f t="shared" si="1"/>
        <v>214784.82486781999</v>
      </c>
      <c r="G25" s="25">
        <v>38370.200000000004</v>
      </c>
      <c r="H25" s="25">
        <v>36451.69</v>
      </c>
    </row>
    <row r="26" spans="1:8" x14ac:dyDescent="0.25">
      <c r="A26" s="24">
        <v>2006</v>
      </c>
      <c r="B26" s="25">
        <f t="shared" si="0"/>
        <v>129957.84923679</v>
      </c>
      <c r="C26" s="26">
        <v>3828.5899410899992</v>
      </c>
      <c r="D26" s="27">
        <v>11337</v>
      </c>
      <c r="E26" s="28">
        <v>114792.2592957</v>
      </c>
      <c r="F26" s="41">
        <f t="shared" si="1"/>
        <v>118620.84923679</v>
      </c>
      <c r="G26" s="25">
        <v>38370.200000000004</v>
      </c>
      <c r="H26" s="25">
        <v>36451.69</v>
      </c>
    </row>
    <row r="27" spans="1:8" x14ac:dyDescent="0.25">
      <c r="A27" s="24">
        <v>2007</v>
      </c>
      <c r="B27" s="25">
        <f t="shared" si="0"/>
        <v>257541.12943408999</v>
      </c>
      <c r="C27" s="26">
        <v>1939.5927670000001</v>
      </c>
      <c r="D27" s="27">
        <v>14402</v>
      </c>
      <c r="E27" s="28">
        <v>241199.53666709</v>
      </c>
      <c r="F27" s="41">
        <f t="shared" si="1"/>
        <v>243139.12943408999</v>
      </c>
      <c r="G27" s="25">
        <v>38370.200000000004</v>
      </c>
      <c r="H27" s="25">
        <v>36451.69</v>
      </c>
    </row>
    <row r="28" spans="1:8" x14ac:dyDescent="0.25">
      <c r="A28" s="24">
        <v>2008</v>
      </c>
      <c r="B28" s="25">
        <f t="shared" si="0"/>
        <v>369857.75356652995</v>
      </c>
      <c r="C28" s="26">
        <v>12386.381584499997</v>
      </c>
      <c r="D28" s="27">
        <v>17882</v>
      </c>
      <c r="E28" s="28">
        <v>339589.37198202993</v>
      </c>
      <c r="F28" s="41">
        <f t="shared" si="1"/>
        <v>351975.75356652995</v>
      </c>
      <c r="G28" s="25">
        <v>38370.200000000004</v>
      </c>
      <c r="H28" s="25">
        <v>36451.69</v>
      </c>
    </row>
    <row r="29" spans="1:8" x14ac:dyDescent="0.25">
      <c r="A29" s="24">
        <v>2009</v>
      </c>
      <c r="B29" s="25">
        <f t="shared" si="0"/>
        <v>264836.91300850007</v>
      </c>
      <c r="C29" s="26">
        <v>334.45708119999995</v>
      </c>
      <c r="D29" s="27">
        <v>12014</v>
      </c>
      <c r="E29" s="28">
        <v>252488.45592730006</v>
      </c>
      <c r="F29" s="41">
        <f t="shared" si="1"/>
        <v>252822.91300850007</v>
      </c>
      <c r="G29" s="25">
        <v>38370.200000000004</v>
      </c>
      <c r="H29" s="25">
        <v>36451.69</v>
      </c>
    </row>
    <row r="30" spans="1:8" x14ac:dyDescent="0.25">
      <c r="A30" s="24">
        <v>2010</v>
      </c>
      <c r="B30" s="25">
        <f>SUM(C30:E30)</f>
        <v>191012.30121000763</v>
      </c>
      <c r="C30" s="26">
        <v>1021.8078466076</v>
      </c>
      <c r="D30" s="27">
        <v>10554</v>
      </c>
      <c r="E30" s="28">
        <v>179436.49336340002</v>
      </c>
      <c r="F30" s="41">
        <f t="shared" si="1"/>
        <v>180458.30121000763</v>
      </c>
      <c r="G30" s="25">
        <v>38370.200000000004</v>
      </c>
      <c r="H30" s="25">
        <v>36451.69</v>
      </c>
    </row>
    <row r="31" spans="1:8" x14ac:dyDescent="0.25">
      <c r="A31" s="24">
        <v>2011</v>
      </c>
      <c r="B31" s="25">
        <f>SUM(C31:E31)</f>
        <v>98897.6147031</v>
      </c>
      <c r="C31" s="26">
        <v>1596.1177218000003</v>
      </c>
      <c r="D31" s="27">
        <v>10384</v>
      </c>
      <c r="E31" s="28">
        <v>86917.496981299992</v>
      </c>
      <c r="F31" s="41">
        <f t="shared" si="1"/>
        <v>88513.614703099985</v>
      </c>
      <c r="G31" s="25">
        <v>38370.200000000004</v>
      </c>
      <c r="H31" s="25">
        <v>36451.69</v>
      </c>
    </row>
    <row r="32" spans="1:8" x14ac:dyDescent="0.25">
      <c r="A32" s="24">
        <v>2012</v>
      </c>
      <c r="B32" s="25">
        <f t="shared" ref="B32:B33" si="2">SUM(C32:E32)</f>
        <v>377537.78285919398</v>
      </c>
      <c r="C32" s="26">
        <v>3233.9070333039995</v>
      </c>
      <c r="D32" s="27">
        <v>12145</v>
      </c>
      <c r="E32" s="28">
        <v>362158.87582588999</v>
      </c>
      <c r="F32" s="41">
        <f t="shared" si="1"/>
        <v>365392.78285919398</v>
      </c>
      <c r="G32" s="25">
        <v>38370.200000000004</v>
      </c>
      <c r="H32" s="25">
        <v>36451.69</v>
      </c>
    </row>
    <row r="33" spans="1:8" x14ac:dyDescent="0.25">
      <c r="A33" s="24">
        <v>2013</v>
      </c>
      <c r="B33" s="25">
        <f t="shared" si="2"/>
        <v>170971.77588838001</v>
      </c>
      <c r="C33" s="26">
        <v>1781.8965955700007</v>
      </c>
      <c r="D33" s="27">
        <v>13950</v>
      </c>
      <c r="E33" s="28">
        <v>155239.87929281002</v>
      </c>
      <c r="F33" s="41">
        <f t="shared" si="1"/>
        <v>157021.77588838001</v>
      </c>
      <c r="G33" s="25">
        <v>38370.200000000004</v>
      </c>
      <c r="H33" s="25">
        <v>36451.69</v>
      </c>
    </row>
    <row r="34" spans="1:8" x14ac:dyDescent="0.25">
      <c r="A34" s="24">
        <v>2014</v>
      </c>
      <c r="B34" s="25">
        <f t="shared" ref="B34" si="3">SUM(C34:E34)</f>
        <v>281698.205378638</v>
      </c>
      <c r="C34" s="26">
        <v>8578.2197097179978</v>
      </c>
      <c r="D34" s="27">
        <v>15833</v>
      </c>
      <c r="E34" s="28">
        <v>257286.98566892001</v>
      </c>
      <c r="F34" s="41">
        <f t="shared" ref="F34" si="4">C34+E34</f>
        <v>265865.205378638</v>
      </c>
      <c r="G34" s="25">
        <v>38370.200000000004</v>
      </c>
      <c r="H34" s="25">
        <v>36451.69</v>
      </c>
    </row>
    <row r="35" spans="1:8" x14ac:dyDescent="0.25">
      <c r="A35" s="24">
        <v>2015</v>
      </c>
      <c r="B35" s="25">
        <f t="shared" ref="B35:B37" si="5">SUM(C35:E35)</f>
        <v>469901.25012727</v>
      </c>
      <c r="C35" s="26">
        <v>7236.4205945600006</v>
      </c>
      <c r="D35" s="27">
        <v>21050</v>
      </c>
      <c r="E35" s="28">
        <v>441614.82953271002</v>
      </c>
      <c r="F35" s="41">
        <f t="shared" ref="F35:F37" si="6">C35+E35</f>
        <v>448851.25012727</v>
      </c>
      <c r="G35" s="25">
        <v>38370.200000000004</v>
      </c>
      <c r="H35" s="25">
        <v>36451.69</v>
      </c>
    </row>
    <row r="36" spans="1:8" x14ac:dyDescent="0.25">
      <c r="A36" s="24">
        <v>2016</v>
      </c>
      <c r="B36" s="25">
        <f t="shared" si="5"/>
        <v>243319.00386647999</v>
      </c>
      <c r="C36" s="26">
        <v>9879.2968998299984</v>
      </c>
      <c r="D36" s="27">
        <v>16450</v>
      </c>
      <c r="E36" s="28">
        <v>216989.70696665</v>
      </c>
      <c r="F36" s="41">
        <f t="shared" si="6"/>
        <v>226869.00386647999</v>
      </c>
      <c r="G36" s="25">
        <v>38370.200000000004</v>
      </c>
      <c r="H36" s="25">
        <v>36451.69</v>
      </c>
    </row>
    <row r="37" spans="1:8" x14ac:dyDescent="0.25">
      <c r="A37" s="24">
        <v>2017</v>
      </c>
      <c r="B37" s="25">
        <f t="shared" si="5"/>
        <v>0</v>
      </c>
      <c r="C37" s="26"/>
      <c r="D37" s="27"/>
      <c r="E37" s="28"/>
      <c r="F37" s="41">
        <f t="shared" si="6"/>
        <v>0</v>
      </c>
      <c r="G37" s="25">
        <v>38370.200000000004</v>
      </c>
      <c r="H37" s="25">
        <v>36451.69</v>
      </c>
    </row>
    <row r="38" spans="1:8" x14ac:dyDescent="0.25">
      <c r="A38" s="20" t="s">
        <v>72</v>
      </c>
      <c r="B38" s="25">
        <f>AVERAGE(B32:B36)</f>
        <v>308685.60362399241</v>
      </c>
      <c r="C38" s="25">
        <f t="shared" ref="C38:F38" si="7">AVERAGE(C32:C36)</f>
        <v>6141.9481665963995</v>
      </c>
      <c r="D38" s="25">
        <f t="shared" si="7"/>
        <v>15885.6</v>
      </c>
      <c r="E38" s="25">
        <f t="shared" si="7"/>
        <v>286658.05545739603</v>
      </c>
      <c r="F38" s="25">
        <f t="shared" si="7"/>
        <v>292800.00362399238</v>
      </c>
    </row>
    <row r="40" spans="1:8" ht="14.45" customHeight="1" x14ac:dyDescent="0.25">
      <c r="A40" s="20" t="s">
        <v>99</v>
      </c>
      <c r="B40" s="25">
        <v>17930</v>
      </c>
    </row>
    <row r="41" spans="1:8" x14ac:dyDescent="0.25">
      <c r="A41" s="20" t="s">
        <v>100</v>
      </c>
    </row>
    <row r="42" spans="1:8" x14ac:dyDescent="0.25">
      <c r="A42" s="20" t="s">
        <v>97</v>
      </c>
      <c r="B42" s="20" t="s">
        <v>98</v>
      </c>
    </row>
    <row r="43" spans="1:8" x14ac:dyDescent="0.25">
      <c r="A43" s="20">
        <v>9.6299999999999997E-2</v>
      </c>
      <c r="B43" s="20">
        <v>0.90369999999999995</v>
      </c>
    </row>
  </sheetData>
  <mergeCells count="1">
    <mergeCell ref="A2:H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1"/>
  <sheetViews>
    <sheetView workbookViewId="0">
      <selection activeCell="E1" sqref="E1"/>
    </sheetView>
  </sheetViews>
  <sheetFormatPr defaultColWidth="8.85546875" defaultRowHeight="15" x14ac:dyDescent="0.25"/>
  <cols>
    <col min="1" max="1" width="11.5703125" style="20" bestFit="1" customWidth="1"/>
    <col min="2" max="2" width="8.85546875" style="20"/>
    <col min="3" max="3" width="11.5703125" style="20" bestFit="1" customWidth="1"/>
    <col min="4" max="4" width="13.140625" style="20" customWidth="1"/>
    <col min="5" max="5" width="10.5703125" style="20" customWidth="1"/>
    <col min="6" max="6" width="8.85546875" style="20" bestFit="1" customWidth="1"/>
    <col min="7" max="22" width="8.85546875" style="20"/>
    <col min="23" max="23" width="21.85546875" style="20" bestFit="1" customWidth="1"/>
    <col min="24" max="24" width="14.5703125" style="20" bestFit="1" customWidth="1"/>
    <col min="25" max="16384" width="8.85546875" style="20"/>
  </cols>
  <sheetData>
    <row r="1" spans="1:25" x14ac:dyDescent="0.25">
      <c r="A1" s="20" t="s">
        <v>60</v>
      </c>
      <c r="X1" s="109" t="s">
        <v>93</v>
      </c>
      <c r="Y1" s="109"/>
    </row>
    <row r="2" spans="1:25" ht="14.45" customHeight="1" x14ac:dyDescent="0.25">
      <c r="X2" s="16" t="s">
        <v>89</v>
      </c>
      <c r="Y2" s="16" t="s">
        <v>82</v>
      </c>
    </row>
    <row r="3" spans="1:25" x14ac:dyDescent="0.25">
      <c r="A3" s="24" t="s">
        <v>23</v>
      </c>
      <c r="B3" s="52" t="s">
        <v>74</v>
      </c>
      <c r="C3" s="11" t="s">
        <v>75</v>
      </c>
      <c r="D3" s="12" t="s">
        <v>1</v>
      </c>
      <c r="E3" s="13" t="s">
        <v>76</v>
      </c>
      <c r="F3" s="40" t="s">
        <v>77</v>
      </c>
      <c r="X3" s="71" t="s">
        <v>90</v>
      </c>
      <c r="Y3" s="71" t="s">
        <v>83</v>
      </c>
    </row>
    <row r="4" spans="1:25" s="29" customFormat="1" x14ac:dyDescent="0.25">
      <c r="A4" s="24">
        <v>1986</v>
      </c>
      <c r="B4" s="45">
        <f t="shared" ref="B4:B35" si="0">C4+D4</f>
        <v>18189.496806800002</v>
      </c>
      <c r="C4" s="26">
        <v>10149.4968068</v>
      </c>
      <c r="D4" s="27">
        <v>8040</v>
      </c>
      <c r="E4" s="28">
        <f t="shared" ref="E4:E35" si="1">D4+F4</f>
        <v>38287.684454799994</v>
      </c>
      <c r="F4" s="41">
        <v>30247.684454799994</v>
      </c>
      <c r="X4" s="71" t="s">
        <v>84</v>
      </c>
      <c r="Y4" s="71">
        <v>1.25</v>
      </c>
    </row>
    <row r="5" spans="1:25" x14ac:dyDescent="0.25">
      <c r="A5" s="24">
        <v>1987</v>
      </c>
      <c r="B5" s="45">
        <f t="shared" si="0"/>
        <v>13571.585144860001</v>
      </c>
      <c r="C5" s="26">
        <v>4276.5851448599997</v>
      </c>
      <c r="D5" s="27">
        <v>9295</v>
      </c>
      <c r="E5" s="28">
        <f t="shared" si="1"/>
        <v>13292.66173003</v>
      </c>
      <c r="F5" s="41">
        <v>3997.6617300299999</v>
      </c>
      <c r="X5" s="71" t="s">
        <v>85</v>
      </c>
      <c r="Y5" s="71" t="s">
        <v>86</v>
      </c>
    </row>
    <row r="6" spans="1:25" x14ac:dyDescent="0.25">
      <c r="A6" s="24">
        <v>1988</v>
      </c>
      <c r="B6" s="45">
        <f t="shared" si="0"/>
        <v>10776.39632349</v>
      </c>
      <c r="C6" s="26">
        <v>590.39632348999999</v>
      </c>
      <c r="D6" s="27">
        <v>10186</v>
      </c>
      <c r="E6" s="28">
        <f t="shared" si="1"/>
        <v>14133.463643499999</v>
      </c>
      <c r="F6" s="41">
        <v>3947.4636434999998</v>
      </c>
      <c r="X6" s="71" t="s">
        <v>91</v>
      </c>
      <c r="Y6" s="71">
        <v>2006</v>
      </c>
    </row>
    <row r="7" spans="1:25" x14ac:dyDescent="0.25">
      <c r="A7" s="24">
        <v>1989</v>
      </c>
      <c r="B7" s="45">
        <f t="shared" si="0"/>
        <v>16731.226810004999</v>
      </c>
      <c r="C7" s="26">
        <v>1554.2268100050003</v>
      </c>
      <c r="D7" s="27">
        <v>15177</v>
      </c>
      <c r="E7" s="28">
        <f t="shared" si="1"/>
        <v>16144.60048995</v>
      </c>
      <c r="F7" s="41">
        <v>967.60048994999988</v>
      </c>
      <c r="X7" s="71" t="s">
        <v>87</v>
      </c>
      <c r="Y7" s="30">
        <v>40818</v>
      </c>
    </row>
    <row r="8" spans="1:25" x14ac:dyDescent="0.25">
      <c r="A8" s="24">
        <v>1990</v>
      </c>
      <c r="B8" s="45">
        <f t="shared" si="0"/>
        <v>29359.591888719999</v>
      </c>
      <c r="C8" s="26">
        <v>1497.5918887199998</v>
      </c>
      <c r="D8" s="27">
        <v>27862</v>
      </c>
      <c r="E8" s="28">
        <f t="shared" si="1"/>
        <v>35362.303570429998</v>
      </c>
      <c r="F8" s="41">
        <v>7500.3035704300009</v>
      </c>
      <c r="X8" s="71" t="s">
        <v>92</v>
      </c>
      <c r="Y8" s="71">
        <v>0.7</v>
      </c>
    </row>
    <row r="9" spans="1:25" x14ac:dyDescent="0.25">
      <c r="A9" s="24">
        <v>1991</v>
      </c>
      <c r="B9" s="45">
        <f t="shared" si="0"/>
        <v>27067.149616000002</v>
      </c>
      <c r="C9" s="26">
        <v>3181.1496160000006</v>
      </c>
      <c r="D9" s="27">
        <v>23886</v>
      </c>
      <c r="E9" s="28">
        <f t="shared" si="1"/>
        <v>27067.149616000002</v>
      </c>
      <c r="F9" s="41">
        <v>3181.1496160000006</v>
      </c>
      <c r="X9" s="71" t="s">
        <v>88</v>
      </c>
      <c r="Y9" s="30">
        <v>35716</v>
      </c>
    </row>
    <row r="10" spans="1:25" x14ac:dyDescent="0.25">
      <c r="A10" s="24">
        <v>1992</v>
      </c>
      <c r="B10" s="45">
        <f t="shared" si="0"/>
        <v>35808.209761519996</v>
      </c>
      <c r="C10" s="26">
        <v>3534.2097615199991</v>
      </c>
      <c r="D10" s="27">
        <v>32274</v>
      </c>
      <c r="E10" s="28">
        <f t="shared" si="1"/>
        <v>35071.015581722997</v>
      </c>
      <c r="F10" s="41">
        <v>2797.0155817229997</v>
      </c>
      <c r="X10" s="72" t="s">
        <v>29</v>
      </c>
      <c r="Y10" s="71" t="s">
        <v>94</v>
      </c>
    </row>
    <row r="11" spans="1:25" x14ac:dyDescent="0.25">
      <c r="A11" s="24">
        <v>1993</v>
      </c>
      <c r="B11" s="45">
        <f t="shared" si="0"/>
        <v>35832.202108489997</v>
      </c>
      <c r="C11" s="26">
        <v>4093.2021084900002</v>
      </c>
      <c r="D11" s="27">
        <v>31739</v>
      </c>
      <c r="E11" s="28">
        <f t="shared" si="1"/>
        <v>37424.074532400002</v>
      </c>
      <c r="F11" s="41">
        <v>5685.0745324</v>
      </c>
    </row>
    <row r="12" spans="1:25" x14ac:dyDescent="0.25">
      <c r="A12" s="24">
        <v>1994</v>
      </c>
      <c r="B12" s="45">
        <f t="shared" si="0"/>
        <v>24302.743434479999</v>
      </c>
      <c r="C12" s="26">
        <v>1239.7434344800001</v>
      </c>
      <c r="D12" s="27">
        <v>23063</v>
      </c>
      <c r="E12" s="28">
        <f t="shared" si="1"/>
        <v>24346.35430879</v>
      </c>
      <c r="F12" s="41">
        <v>1283.3543087900002</v>
      </c>
    </row>
    <row r="13" spans="1:25" x14ac:dyDescent="0.25">
      <c r="A13" s="24">
        <v>1995</v>
      </c>
      <c r="B13" s="45">
        <f t="shared" si="0"/>
        <v>121149.75837749998</v>
      </c>
      <c r="C13" s="26">
        <v>84246.75837749998</v>
      </c>
      <c r="D13" s="27">
        <v>36903</v>
      </c>
      <c r="E13" s="28">
        <f t="shared" si="1"/>
        <v>106114.59184959999</v>
      </c>
      <c r="F13" s="41">
        <v>69211.591849599994</v>
      </c>
    </row>
    <row r="14" spans="1:25" x14ac:dyDescent="0.25">
      <c r="A14" s="24">
        <v>1996</v>
      </c>
      <c r="B14" s="45">
        <f t="shared" si="0"/>
        <v>18161.679134000002</v>
      </c>
      <c r="C14" s="26">
        <v>690.67913400000009</v>
      </c>
      <c r="D14" s="27">
        <v>17471</v>
      </c>
      <c r="E14" s="28">
        <f t="shared" si="1"/>
        <v>18134.849151999999</v>
      </c>
      <c r="F14" s="41">
        <v>663.849152</v>
      </c>
    </row>
    <row r="15" spans="1:25" x14ac:dyDescent="0.25">
      <c r="A15" s="24">
        <v>1997</v>
      </c>
      <c r="B15" s="45">
        <f t="shared" si="0"/>
        <v>27105.376243890001</v>
      </c>
      <c r="C15" s="26">
        <v>1711.3762438900001</v>
      </c>
      <c r="D15" s="27">
        <v>25394</v>
      </c>
      <c r="E15" s="28">
        <f t="shared" si="1"/>
        <v>26980.373242819998</v>
      </c>
      <c r="F15" s="41">
        <v>1586.3732428199996</v>
      </c>
    </row>
    <row r="16" spans="1:25" x14ac:dyDescent="0.25">
      <c r="A16" s="24">
        <v>1998</v>
      </c>
      <c r="B16" s="45">
        <f t="shared" si="0"/>
        <v>23942.058703459999</v>
      </c>
      <c r="C16" s="26">
        <v>1983.0587034599996</v>
      </c>
      <c r="D16" s="27">
        <v>21959</v>
      </c>
      <c r="E16" s="28">
        <f t="shared" si="1"/>
        <v>27366.694379199995</v>
      </c>
      <c r="F16" s="41">
        <v>5407.6943791999965</v>
      </c>
    </row>
    <row r="17" spans="1:6" x14ac:dyDescent="0.25">
      <c r="A17" s="24">
        <v>1999</v>
      </c>
      <c r="B17" s="45">
        <f t="shared" si="0"/>
        <v>32184.124489490001</v>
      </c>
      <c r="C17" s="26">
        <v>2998.1244894900001</v>
      </c>
      <c r="D17" s="27">
        <v>29186</v>
      </c>
      <c r="E17" s="28">
        <f t="shared" si="1"/>
        <v>32728.102491770002</v>
      </c>
      <c r="F17" s="41">
        <v>3542.1024917700001</v>
      </c>
    </row>
    <row r="18" spans="1:6" x14ac:dyDescent="0.25">
      <c r="A18" s="24">
        <v>2000</v>
      </c>
      <c r="B18" s="45">
        <f t="shared" si="0"/>
        <v>26488.322985707</v>
      </c>
      <c r="C18" s="26">
        <v>2384.3229857070005</v>
      </c>
      <c r="D18" s="27">
        <v>24104</v>
      </c>
      <c r="E18" s="28">
        <f t="shared" si="1"/>
        <v>26493.715974631999</v>
      </c>
      <c r="F18" s="41">
        <v>2389.7159746320008</v>
      </c>
    </row>
    <row r="19" spans="1:6" x14ac:dyDescent="0.25">
      <c r="A19" s="24">
        <v>2001</v>
      </c>
      <c r="B19" s="45">
        <f t="shared" si="0"/>
        <v>15565.165086000001</v>
      </c>
      <c r="C19" s="26">
        <v>1372.165086</v>
      </c>
      <c r="D19" s="27">
        <v>14193</v>
      </c>
      <c r="E19" s="28">
        <f t="shared" si="1"/>
        <v>15491.972366</v>
      </c>
      <c r="F19" s="41">
        <v>1298.972366</v>
      </c>
    </row>
    <row r="20" spans="1:6" x14ac:dyDescent="0.25">
      <c r="A20" s="24">
        <v>2002</v>
      </c>
      <c r="B20" s="45">
        <f t="shared" si="0"/>
        <v>24067.511870319999</v>
      </c>
      <c r="C20" s="26">
        <v>3510.5118703200005</v>
      </c>
      <c r="D20" s="27">
        <v>20557</v>
      </c>
      <c r="E20" s="28">
        <f t="shared" si="1"/>
        <v>29563.164715289997</v>
      </c>
      <c r="F20" s="41">
        <v>9006.1647152899968</v>
      </c>
    </row>
    <row r="21" spans="1:6" x14ac:dyDescent="0.25">
      <c r="A21" s="24">
        <v>2003</v>
      </c>
      <c r="B21" s="45">
        <f t="shared" si="0"/>
        <v>17897.575789180999</v>
      </c>
      <c r="C21" s="26">
        <v>560.575789181</v>
      </c>
      <c r="D21" s="27">
        <v>17337</v>
      </c>
      <c r="E21" s="28">
        <f t="shared" si="1"/>
        <v>18014.453414049</v>
      </c>
      <c r="F21" s="41">
        <v>677.45341404900023</v>
      </c>
    </row>
    <row r="22" spans="1:6" x14ac:dyDescent="0.25">
      <c r="A22" s="24">
        <v>2004</v>
      </c>
      <c r="B22" s="45">
        <f t="shared" si="0"/>
        <v>20279.670618249998</v>
      </c>
      <c r="C22" s="26">
        <v>986.67061824999996</v>
      </c>
      <c r="D22" s="27">
        <v>19293</v>
      </c>
      <c r="E22" s="28">
        <f t="shared" si="1"/>
        <v>20969.563967999999</v>
      </c>
      <c r="F22" s="41">
        <v>1676.5639679999997</v>
      </c>
    </row>
    <row r="23" spans="1:6" x14ac:dyDescent="0.25">
      <c r="A23" s="24">
        <v>2005</v>
      </c>
      <c r="B23" s="45">
        <f t="shared" si="0"/>
        <v>22848.683584400002</v>
      </c>
      <c r="C23" s="26">
        <v>3592.6835844000002</v>
      </c>
      <c r="D23" s="27">
        <v>19256</v>
      </c>
      <c r="E23" s="28">
        <f t="shared" si="1"/>
        <v>25198.0843695</v>
      </c>
      <c r="F23" s="41">
        <v>5942.0843694999994</v>
      </c>
    </row>
    <row r="24" spans="1:6" x14ac:dyDescent="0.25">
      <c r="A24" s="24">
        <v>2006</v>
      </c>
      <c r="B24" s="45">
        <f t="shared" si="0"/>
        <v>28070.359936829002</v>
      </c>
      <c r="C24" s="26">
        <v>4473.3599368290024</v>
      </c>
      <c r="D24" s="27">
        <v>23597</v>
      </c>
      <c r="E24" s="28">
        <f t="shared" si="1"/>
        <v>32634.891861729997</v>
      </c>
      <c r="F24" s="41">
        <v>9037.8918617299969</v>
      </c>
    </row>
    <row r="25" spans="1:6" x14ac:dyDescent="0.25">
      <c r="A25" s="24">
        <v>2007</v>
      </c>
      <c r="B25" s="45">
        <f t="shared" si="0"/>
        <v>25436.036997169002</v>
      </c>
      <c r="C25" s="26">
        <v>4235.0369971689997</v>
      </c>
      <c r="D25" s="27">
        <v>21201</v>
      </c>
      <c r="E25" s="28">
        <f t="shared" si="1"/>
        <v>26155.531178101999</v>
      </c>
      <c r="F25" s="41">
        <v>4954.5311781019991</v>
      </c>
    </row>
    <row r="26" spans="1:6" x14ac:dyDescent="0.25">
      <c r="A26" s="24">
        <v>2008</v>
      </c>
      <c r="B26" s="45">
        <f t="shared" si="0"/>
        <v>33103.408401699999</v>
      </c>
      <c r="C26" s="26">
        <v>2727.4084016999996</v>
      </c>
      <c r="D26" s="27">
        <v>30376</v>
      </c>
      <c r="E26" s="28">
        <f t="shared" si="1"/>
        <v>33178.816266383998</v>
      </c>
      <c r="F26" s="41">
        <v>2802.8162663839998</v>
      </c>
    </row>
    <row r="27" spans="1:6" x14ac:dyDescent="0.25">
      <c r="A27" s="24">
        <v>2009</v>
      </c>
      <c r="B27" s="45">
        <f t="shared" si="0"/>
        <v>34723.644543675997</v>
      </c>
      <c r="C27" s="26">
        <v>479.6445436759999</v>
      </c>
      <c r="D27" s="27">
        <v>34244</v>
      </c>
      <c r="E27" s="28">
        <f t="shared" si="1"/>
        <v>35351.991875348998</v>
      </c>
      <c r="F27" s="41">
        <v>1107.9918753490001</v>
      </c>
    </row>
    <row r="28" spans="1:6" x14ac:dyDescent="0.25">
      <c r="A28" s="24">
        <v>2010</v>
      </c>
      <c r="B28" s="45">
        <f t="shared" si="0"/>
        <v>45556.120372049998</v>
      </c>
      <c r="C28" s="26">
        <v>3659.1203720500012</v>
      </c>
      <c r="D28" s="27">
        <v>41897</v>
      </c>
      <c r="E28" s="28">
        <f t="shared" si="1"/>
        <v>49008.170035599993</v>
      </c>
      <c r="F28" s="41">
        <v>7111.1700355999965</v>
      </c>
    </row>
    <row r="29" spans="1:6" x14ac:dyDescent="0.25">
      <c r="A29" s="24">
        <v>2011</v>
      </c>
      <c r="B29" s="45">
        <f t="shared" si="0"/>
        <v>36483.038863050002</v>
      </c>
      <c r="C29" s="26">
        <v>527.03886304999992</v>
      </c>
      <c r="D29" s="27">
        <v>35956</v>
      </c>
      <c r="E29" s="28">
        <f t="shared" si="1"/>
        <v>36591.86264721</v>
      </c>
      <c r="F29" s="41">
        <v>635.86264720999986</v>
      </c>
    </row>
    <row r="30" spans="1:6" x14ac:dyDescent="0.25">
      <c r="A30" s="24">
        <v>2012</v>
      </c>
      <c r="B30" s="45">
        <f t="shared" si="0"/>
        <v>24809.84123799</v>
      </c>
      <c r="C30" s="26">
        <v>4180.8412379899992</v>
      </c>
      <c r="D30" s="27">
        <v>20629</v>
      </c>
      <c r="E30" s="28">
        <f t="shared" si="1"/>
        <v>26757.39993928</v>
      </c>
      <c r="F30" s="41">
        <v>6128.3999392799988</v>
      </c>
    </row>
    <row r="31" spans="1:6" x14ac:dyDescent="0.25">
      <c r="A31" s="24">
        <v>2013</v>
      </c>
      <c r="B31" s="45">
        <f t="shared" si="0"/>
        <v>21832.968488530001</v>
      </c>
      <c r="C31" s="26">
        <v>829.96848853000006</v>
      </c>
      <c r="D31" s="27">
        <v>21003</v>
      </c>
      <c r="E31" s="28">
        <f t="shared" si="1"/>
        <v>22452.115432679999</v>
      </c>
      <c r="F31" s="41">
        <v>1449.1154326800001</v>
      </c>
    </row>
    <row r="32" spans="1:6" x14ac:dyDescent="0.25">
      <c r="A32" s="24">
        <v>2014</v>
      </c>
      <c r="B32" s="45">
        <f t="shared" si="0"/>
        <v>21368.809679999998</v>
      </c>
      <c r="C32" s="26">
        <v>23.809680000000004</v>
      </c>
      <c r="D32" s="27">
        <v>21345</v>
      </c>
      <c r="E32" s="28">
        <f t="shared" si="1"/>
        <v>21368.809679999998</v>
      </c>
      <c r="F32" s="41">
        <v>23.809680000000004</v>
      </c>
    </row>
    <row r="33" spans="1:6" x14ac:dyDescent="0.25">
      <c r="A33" s="24">
        <v>2015</v>
      </c>
      <c r="B33" s="45">
        <f t="shared" si="0"/>
        <v>14653.0737058</v>
      </c>
      <c r="C33" s="26">
        <v>11.073705799999999</v>
      </c>
      <c r="D33" s="27">
        <v>14642</v>
      </c>
      <c r="E33" s="28">
        <f t="shared" si="1"/>
        <v>14653.0737058</v>
      </c>
      <c r="F33" s="41">
        <v>11.073705799999999</v>
      </c>
    </row>
    <row r="34" spans="1:6" x14ac:dyDescent="0.25">
      <c r="A34" s="24">
        <v>2016</v>
      </c>
      <c r="B34" s="45">
        <f t="shared" si="0"/>
        <v>17075.40357165</v>
      </c>
      <c r="C34" s="26">
        <v>136.40357164999998</v>
      </c>
      <c r="D34" s="27">
        <v>16939</v>
      </c>
      <c r="E34" s="28">
        <f t="shared" si="1"/>
        <v>17110.048195179999</v>
      </c>
      <c r="F34" s="41">
        <v>171.04819517999999</v>
      </c>
    </row>
    <row r="35" spans="1:6" x14ac:dyDescent="0.25">
      <c r="A35" s="24">
        <v>2017</v>
      </c>
      <c r="B35" s="45">
        <f t="shared" si="0"/>
        <v>17392.800515399998</v>
      </c>
      <c r="C35" s="26">
        <v>1459.8005154</v>
      </c>
      <c r="D35" s="27">
        <v>15933</v>
      </c>
      <c r="E35" s="28">
        <f t="shared" si="1"/>
        <v>23836.5395202</v>
      </c>
      <c r="F35" s="41">
        <v>7903.5395202</v>
      </c>
    </row>
    <row r="36" spans="1:6" ht="15.6" customHeight="1" x14ac:dyDescent="0.25">
      <c r="A36" s="33"/>
    </row>
    <row r="37" spans="1:6" ht="15.6" customHeight="1" x14ac:dyDescent="0.25">
      <c r="A37" s="50"/>
      <c r="B37" s="50"/>
      <c r="C37" s="50"/>
    </row>
    <row r="38" spans="1:6" ht="15.6" customHeight="1" x14ac:dyDescent="0.25">
      <c r="A38" s="8"/>
      <c r="B38" s="8"/>
      <c r="C38" s="8"/>
    </row>
    <row r="39" spans="1:6" ht="14.45" customHeight="1" x14ac:dyDescent="0.25">
      <c r="A39" s="8"/>
      <c r="B39" s="8"/>
      <c r="C39" s="8"/>
    </row>
    <row r="40" spans="1:6" ht="15.6" customHeight="1" x14ac:dyDescent="0.25"/>
    <row r="41" spans="1:6" ht="15.6" customHeight="1" x14ac:dyDescent="0.25"/>
  </sheetData>
  <mergeCells count="1">
    <mergeCell ref="X1:Y1"/>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workbookViewId="0">
      <selection activeCell="C1" sqref="C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50</v>
      </c>
    </row>
    <row r="3" spans="1:6" x14ac:dyDescent="0.25">
      <c r="A3" s="24" t="s">
        <v>23</v>
      </c>
      <c r="B3" s="52" t="s">
        <v>74</v>
      </c>
      <c r="C3" s="11" t="s">
        <v>75</v>
      </c>
      <c r="D3" s="12" t="s">
        <v>1</v>
      </c>
      <c r="E3" s="13" t="s">
        <v>76</v>
      </c>
      <c r="F3" s="40" t="s">
        <v>77</v>
      </c>
    </row>
    <row r="4" spans="1:6" x14ac:dyDescent="0.25">
      <c r="A4" s="24">
        <v>1986</v>
      </c>
      <c r="B4" s="45">
        <f t="shared" ref="B4:B35" si="0">C4+D4</f>
        <v>989938.48690548004</v>
      </c>
      <c r="C4" s="26">
        <v>703147.48690548004</v>
      </c>
      <c r="D4" s="27">
        <v>286791</v>
      </c>
      <c r="E4" s="28">
        <f t="shared" ref="E4:E35" si="1">D4+F4</f>
        <v>2515678.5069434107</v>
      </c>
      <c r="F4" s="41">
        <v>2228887.5069434107</v>
      </c>
    </row>
    <row r="5" spans="1:6" x14ac:dyDescent="0.25">
      <c r="A5" s="24">
        <v>1987</v>
      </c>
      <c r="B5" s="45">
        <f t="shared" si="0"/>
        <v>1686711.6347346993</v>
      </c>
      <c r="C5" s="26">
        <v>1311868.6347346993</v>
      </c>
      <c r="D5" s="27">
        <v>374843</v>
      </c>
      <c r="E5" s="28">
        <f t="shared" si="1"/>
        <v>2030649.8042390994</v>
      </c>
      <c r="F5" s="41">
        <v>1655806.8042390994</v>
      </c>
    </row>
    <row r="6" spans="1:6" x14ac:dyDescent="0.25">
      <c r="A6" s="24">
        <v>1988</v>
      </c>
      <c r="B6" s="45">
        <f t="shared" si="0"/>
        <v>1519240.6375928307</v>
      </c>
      <c r="C6" s="26">
        <v>1207709.6375928307</v>
      </c>
      <c r="D6" s="27">
        <v>311531</v>
      </c>
      <c r="E6" s="28">
        <f t="shared" si="1"/>
        <v>2652544.6552152415</v>
      </c>
      <c r="F6" s="41">
        <v>2341013.6552152415</v>
      </c>
    </row>
    <row r="7" spans="1:6" x14ac:dyDescent="0.25">
      <c r="A7" s="24">
        <v>1989</v>
      </c>
      <c r="B7" s="45">
        <f t="shared" si="0"/>
        <v>1127860.7919675298</v>
      </c>
      <c r="C7" s="26">
        <v>853455.79196752992</v>
      </c>
      <c r="D7" s="27">
        <v>274405</v>
      </c>
      <c r="E7" s="28">
        <f t="shared" si="1"/>
        <v>2303842.1562521001</v>
      </c>
      <c r="F7" s="41">
        <v>2029437.1562521004</v>
      </c>
    </row>
    <row r="8" spans="1:6" x14ac:dyDescent="0.25">
      <c r="A8" s="24">
        <v>1990</v>
      </c>
      <c r="B8" s="45">
        <f t="shared" si="0"/>
        <v>738117.20453570015</v>
      </c>
      <c r="C8" s="26">
        <v>588196.20453570015</v>
      </c>
      <c r="D8" s="27">
        <v>149921</v>
      </c>
      <c r="E8" s="28">
        <f t="shared" si="1"/>
        <v>887072.33627656021</v>
      </c>
      <c r="F8" s="41">
        <v>737151.33627656021</v>
      </c>
    </row>
    <row r="9" spans="1:6" x14ac:dyDescent="0.25">
      <c r="A9" s="24">
        <v>1991</v>
      </c>
      <c r="B9" s="45">
        <f t="shared" si="0"/>
        <v>1088665.2440291198</v>
      </c>
      <c r="C9" s="26">
        <v>887959.24402911984</v>
      </c>
      <c r="D9" s="27">
        <v>200706</v>
      </c>
      <c r="E9" s="28">
        <f t="shared" si="1"/>
        <v>2059997.0101496598</v>
      </c>
      <c r="F9" s="41">
        <v>1859291.0101496598</v>
      </c>
    </row>
    <row r="10" spans="1:6" x14ac:dyDescent="0.25">
      <c r="A10" s="24">
        <v>1992</v>
      </c>
      <c r="B10" s="45">
        <f t="shared" si="0"/>
        <v>1317815.80105404</v>
      </c>
      <c r="C10" s="26">
        <v>1161584.80105404</v>
      </c>
      <c r="D10" s="27">
        <v>156231</v>
      </c>
      <c r="E10" s="28">
        <f t="shared" si="1"/>
        <v>2273818.8207004</v>
      </c>
      <c r="F10" s="41">
        <v>2117587.8207004</v>
      </c>
    </row>
    <row r="11" spans="1:6" x14ac:dyDescent="0.25">
      <c r="A11" s="24">
        <v>1993</v>
      </c>
      <c r="B11" s="45">
        <f t="shared" si="0"/>
        <v>863143.9585871303</v>
      </c>
      <c r="C11" s="26">
        <v>694031.9585871303</v>
      </c>
      <c r="D11" s="27">
        <v>169112</v>
      </c>
      <c r="E11" s="28">
        <f t="shared" si="1"/>
        <v>1684367.6151290112</v>
      </c>
      <c r="F11" s="41">
        <v>1515255.6151290112</v>
      </c>
    </row>
    <row r="12" spans="1:6" x14ac:dyDescent="0.25">
      <c r="A12" s="24">
        <v>1994</v>
      </c>
      <c r="B12" s="45">
        <f t="shared" si="0"/>
        <v>812921.43476730015</v>
      </c>
      <c r="C12" s="26">
        <v>636899.43476730015</v>
      </c>
      <c r="D12" s="27">
        <v>176022</v>
      </c>
      <c r="E12" s="28">
        <f t="shared" si="1"/>
        <v>892582.88162713882</v>
      </c>
      <c r="F12" s="41">
        <v>716560.88162713882</v>
      </c>
    </row>
    <row r="13" spans="1:6" x14ac:dyDescent="0.25">
      <c r="A13" s="24">
        <v>1995</v>
      </c>
      <c r="B13" s="45">
        <f t="shared" si="0"/>
        <v>694587.12859940995</v>
      </c>
      <c r="C13" s="26">
        <v>498322.12859941</v>
      </c>
      <c r="D13" s="27">
        <v>196265</v>
      </c>
      <c r="E13" s="28">
        <f t="shared" si="1"/>
        <v>1261436.9914997502</v>
      </c>
      <c r="F13" s="41">
        <v>1065171.9914997502</v>
      </c>
    </row>
    <row r="14" spans="1:6" x14ac:dyDescent="0.25">
      <c r="A14" s="24">
        <v>1996</v>
      </c>
      <c r="B14" s="45">
        <f t="shared" si="0"/>
        <v>581271.57706195978</v>
      </c>
      <c r="C14" s="26">
        <v>374028.57706195978</v>
      </c>
      <c r="D14" s="27">
        <v>207243</v>
      </c>
      <c r="E14" s="28">
        <f t="shared" si="1"/>
        <v>926904.31293502997</v>
      </c>
      <c r="F14" s="41">
        <v>719661.31293502997</v>
      </c>
    </row>
    <row r="15" spans="1:6" x14ac:dyDescent="0.25">
      <c r="A15" s="24">
        <v>1997</v>
      </c>
      <c r="B15" s="45">
        <f t="shared" si="0"/>
        <v>470317.73924967006</v>
      </c>
      <c r="C15" s="26">
        <v>248637.73924967006</v>
      </c>
      <c r="D15" s="27">
        <v>221680</v>
      </c>
      <c r="E15" s="28">
        <f t="shared" si="1"/>
        <v>808501.86055215646</v>
      </c>
      <c r="F15" s="41">
        <v>586821.86055215646</v>
      </c>
    </row>
    <row r="16" spans="1:6" x14ac:dyDescent="0.25">
      <c r="A16" s="24">
        <v>1998</v>
      </c>
      <c r="B16" s="45">
        <f t="shared" si="0"/>
        <v>652294.46019280027</v>
      </c>
      <c r="C16" s="26">
        <v>369804.46019280021</v>
      </c>
      <c r="D16" s="27">
        <v>282490</v>
      </c>
      <c r="E16" s="28">
        <f t="shared" si="1"/>
        <v>1179776.3808596074</v>
      </c>
      <c r="F16" s="41">
        <v>897286.38085960736</v>
      </c>
    </row>
    <row r="17" spans="1:6" x14ac:dyDescent="0.25">
      <c r="A17" s="24">
        <v>1999</v>
      </c>
      <c r="B17" s="45">
        <f t="shared" si="0"/>
        <v>594471.82177594979</v>
      </c>
      <c r="C17" s="26">
        <v>426330.82177594979</v>
      </c>
      <c r="D17" s="27">
        <v>168141</v>
      </c>
      <c r="E17" s="28">
        <f t="shared" si="1"/>
        <v>1380640.5323709208</v>
      </c>
      <c r="F17" s="41">
        <v>1212499.5323709208</v>
      </c>
    </row>
    <row r="18" spans="1:6" x14ac:dyDescent="0.25">
      <c r="A18" s="24">
        <v>2000</v>
      </c>
      <c r="B18" s="45">
        <f t="shared" si="0"/>
        <v>471878.26084747992</v>
      </c>
      <c r="C18" s="26">
        <v>347403.26084747992</v>
      </c>
      <c r="D18" s="27">
        <v>124475</v>
      </c>
      <c r="E18" s="28">
        <f t="shared" si="1"/>
        <v>857888.82133887976</v>
      </c>
      <c r="F18" s="41">
        <v>733413.82133887976</v>
      </c>
    </row>
    <row r="19" spans="1:6" x14ac:dyDescent="0.25">
      <c r="A19" s="24">
        <v>2001</v>
      </c>
      <c r="B19" s="45">
        <f t="shared" si="0"/>
        <v>426958.04818374</v>
      </c>
      <c r="C19" s="26">
        <v>293902.04818374</v>
      </c>
      <c r="D19" s="27">
        <v>133056</v>
      </c>
      <c r="E19" s="28">
        <f t="shared" si="1"/>
        <v>667161.32478434022</v>
      </c>
      <c r="F19" s="41">
        <v>534105.32478434022</v>
      </c>
    </row>
    <row r="20" spans="1:6" x14ac:dyDescent="0.25">
      <c r="A20" s="24">
        <v>2002</v>
      </c>
      <c r="B20" s="45">
        <f t="shared" si="0"/>
        <v>596761.76901345002</v>
      </c>
      <c r="C20" s="26">
        <v>464542.76901344996</v>
      </c>
      <c r="D20" s="27">
        <v>132219</v>
      </c>
      <c r="E20" s="28">
        <f t="shared" si="1"/>
        <v>1194903.6701586691</v>
      </c>
      <c r="F20" s="41">
        <v>1062684.6701586691</v>
      </c>
    </row>
    <row r="21" spans="1:6" x14ac:dyDescent="0.25">
      <c r="A21" s="24">
        <v>2003</v>
      </c>
      <c r="B21" s="45">
        <f t="shared" si="0"/>
        <v>779455.87558739015</v>
      </c>
      <c r="C21" s="26">
        <v>635346.87558739015</v>
      </c>
      <c r="D21" s="27">
        <v>144109</v>
      </c>
      <c r="E21" s="28">
        <f t="shared" si="1"/>
        <v>1328756.36620569</v>
      </c>
      <c r="F21" s="41">
        <v>1184647.36620569</v>
      </c>
    </row>
    <row r="22" spans="1:6" x14ac:dyDescent="0.25">
      <c r="A22" s="24">
        <v>2004</v>
      </c>
      <c r="B22" s="45">
        <f t="shared" si="0"/>
        <v>569843.47708907991</v>
      </c>
      <c r="C22" s="26">
        <v>423982.47708907991</v>
      </c>
      <c r="D22" s="27">
        <v>145861</v>
      </c>
      <c r="E22" s="28">
        <f t="shared" si="1"/>
        <v>799932.05827970966</v>
      </c>
      <c r="F22" s="41">
        <v>654071.05827970966</v>
      </c>
    </row>
    <row r="23" spans="1:6" x14ac:dyDescent="0.25">
      <c r="A23" s="24">
        <v>2005</v>
      </c>
      <c r="B23" s="45">
        <f t="shared" si="0"/>
        <v>512674.97452771006</v>
      </c>
      <c r="C23" s="26">
        <v>416376.97452771006</v>
      </c>
      <c r="D23" s="27">
        <v>96298</v>
      </c>
      <c r="E23" s="28">
        <f t="shared" si="1"/>
        <v>706257.7904209398</v>
      </c>
      <c r="F23" s="41">
        <v>609959.7904209398</v>
      </c>
    </row>
    <row r="24" spans="1:6" x14ac:dyDescent="0.25">
      <c r="A24" s="24">
        <v>2006</v>
      </c>
      <c r="B24" s="45">
        <f t="shared" si="0"/>
        <v>789779.16058764444</v>
      </c>
      <c r="C24" s="26">
        <v>714878.16058764444</v>
      </c>
      <c r="D24" s="27">
        <v>74901</v>
      </c>
      <c r="E24" s="28">
        <f t="shared" si="1"/>
        <v>1967441.1368254523</v>
      </c>
      <c r="F24" s="41">
        <v>1892540.1368254523</v>
      </c>
    </row>
    <row r="25" spans="1:6" x14ac:dyDescent="0.25">
      <c r="A25" s="24">
        <v>2007</v>
      </c>
      <c r="B25" s="45">
        <f t="shared" si="0"/>
        <v>1051668.4625904299</v>
      </c>
      <c r="C25" s="26">
        <v>962774.46259042993</v>
      </c>
      <c r="D25" s="27">
        <v>88894</v>
      </c>
      <c r="E25" s="28">
        <f t="shared" si="1"/>
        <v>1958725.6567822604</v>
      </c>
      <c r="F25" s="41">
        <v>1869831.6567822604</v>
      </c>
    </row>
    <row r="26" spans="1:6" x14ac:dyDescent="0.25">
      <c r="A26" s="24">
        <v>2008</v>
      </c>
      <c r="B26" s="45">
        <f t="shared" si="0"/>
        <v>1003878.0399222997</v>
      </c>
      <c r="C26" s="26">
        <v>927172.03992229968</v>
      </c>
      <c r="D26" s="27">
        <v>76706</v>
      </c>
      <c r="E26" s="28">
        <f t="shared" si="1"/>
        <v>2583110.6451786114</v>
      </c>
      <c r="F26" s="41">
        <v>2506404.6451786114</v>
      </c>
    </row>
    <row r="27" spans="1:6" x14ac:dyDescent="0.25">
      <c r="A27" s="24">
        <v>2009</v>
      </c>
      <c r="B27" s="45">
        <f t="shared" si="0"/>
        <v>534693.96046003327</v>
      </c>
      <c r="C27" s="26">
        <v>456562.96046003327</v>
      </c>
      <c r="D27" s="27">
        <v>78131</v>
      </c>
      <c r="E27" s="28">
        <f t="shared" si="1"/>
        <v>938327.40544341668</v>
      </c>
      <c r="F27" s="41">
        <v>860196.40544341668</v>
      </c>
    </row>
    <row r="28" spans="1:6" x14ac:dyDescent="0.25">
      <c r="A28" s="24">
        <v>2010</v>
      </c>
      <c r="B28" s="45">
        <f t="shared" si="0"/>
        <v>552384.3491612199</v>
      </c>
      <c r="C28" s="26">
        <v>477647.3491612199</v>
      </c>
      <c r="D28" s="27">
        <v>74737</v>
      </c>
      <c r="E28" s="28">
        <f t="shared" si="1"/>
        <v>973219.09085740987</v>
      </c>
      <c r="F28" s="41">
        <v>898482.09085740987</v>
      </c>
    </row>
    <row r="29" spans="1:6" x14ac:dyDescent="0.25">
      <c r="A29" s="24">
        <v>2011</v>
      </c>
      <c r="B29" s="45">
        <f t="shared" si="0"/>
        <v>317603.74869710911</v>
      </c>
      <c r="C29" s="26">
        <v>251445.74869710911</v>
      </c>
      <c r="D29" s="27">
        <v>66158</v>
      </c>
      <c r="E29" s="28">
        <f t="shared" si="1"/>
        <v>449391.28739464097</v>
      </c>
      <c r="F29" s="41">
        <v>383233.28739464097</v>
      </c>
    </row>
    <row r="30" spans="1:6" s="20" customFormat="1" x14ac:dyDescent="0.25">
      <c r="A30" s="24">
        <v>2012</v>
      </c>
      <c r="B30" s="45">
        <f t="shared" si="0"/>
        <v>582769.14659572672</v>
      </c>
      <c r="C30" s="26">
        <v>505583.14659572672</v>
      </c>
      <c r="D30" s="27">
        <v>77186</v>
      </c>
      <c r="E30" s="28">
        <f t="shared" si="1"/>
        <v>1410347.2277084186</v>
      </c>
      <c r="F30" s="41">
        <v>1333161.2277084186</v>
      </c>
    </row>
    <row r="31" spans="1:6" x14ac:dyDescent="0.25">
      <c r="A31" s="24">
        <v>2013</v>
      </c>
      <c r="B31" s="45">
        <f t="shared" si="0"/>
        <v>735353.04602896899</v>
      </c>
      <c r="C31" s="26">
        <v>660453.04602896899</v>
      </c>
      <c r="D31" s="27">
        <v>74900</v>
      </c>
      <c r="E31" s="28">
        <f t="shared" si="1"/>
        <v>1536169.693554891</v>
      </c>
      <c r="F31" s="41">
        <v>1461269.693554891</v>
      </c>
    </row>
    <row r="32" spans="1:6" x14ac:dyDescent="0.25">
      <c r="A32" s="24">
        <v>2014</v>
      </c>
      <c r="B32" s="45">
        <f t="shared" si="0"/>
        <v>637719.33872908598</v>
      </c>
      <c r="C32" s="26">
        <v>538122.33872908598</v>
      </c>
      <c r="D32" s="27">
        <v>99597</v>
      </c>
      <c r="E32" s="28">
        <f t="shared" si="1"/>
        <v>1402201.2069911058</v>
      </c>
      <c r="F32" s="41">
        <v>1302604.2069911058</v>
      </c>
    </row>
    <row r="33" spans="1:6" s="20" customFormat="1" x14ac:dyDescent="0.25">
      <c r="A33" s="24">
        <v>2015</v>
      </c>
      <c r="B33" s="45">
        <f t="shared" si="0"/>
        <v>761033.73109239026</v>
      </c>
      <c r="C33" s="26">
        <v>659921.73109239026</v>
      </c>
      <c r="D33" s="27">
        <v>101112</v>
      </c>
      <c r="E33" s="28">
        <f t="shared" si="1"/>
        <v>1501375.2506674107</v>
      </c>
      <c r="F33" s="41">
        <v>1400263.2506674107</v>
      </c>
    </row>
    <row r="34" spans="1:6" s="20" customFormat="1" x14ac:dyDescent="0.25">
      <c r="A34" s="24">
        <v>2016</v>
      </c>
      <c r="B34" s="45">
        <f t="shared" si="0"/>
        <v>701009.90854815999</v>
      </c>
      <c r="C34" s="26">
        <v>627952.90854815999</v>
      </c>
      <c r="D34" s="27">
        <v>73057</v>
      </c>
      <c r="E34" s="28">
        <f t="shared" si="1"/>
        <v>1710391.6727236488</v>
      </c>
      <c r="F34" s="41">
        <v>1637334.6727236488</v>
      </c>
    </row>
    <row r="35" spans="1:6" x14ac:dyDescent="0.25">
      <c r="A35" s="24">
        <v>2017</v>
      </c>
      <c r="B35" s="45">
        <f t="shared" si="0"/>
        <v>522676.48550151999</v>
      </c>
      <c r="C35" s="26">
        <v>460877.48550151999</v>
      </c>
      <c r="D35" s="27">
        <v>61799</v>
      </c>
      <c r="E35" s="28">
        <f t="shared" si="1"/>
        <v>1121803.3023064905</v>
      </c>
      <c r="F35" s="41">
        <v>1060004.3023064905</v>
      </c>
    </row>
    <row r="36" spans="1:6" s="20" customFormat="1" ht="14.45" customHeight="1" x14ac:dyDescent="0.25">
      <c r="B36" s="33"/>
    </row>
    <row r="37" spans="1:6" x14ac:dyDescent="0.25">
      <c r="B37" s="50"/>
      <c r="C37" s="50"/>
      <c r="D37" s="50"/>
    </row>
    <row r="38" spans="1:6" x14ac:dyDescent="0.25">
      <c r="B38" s="8"/>
      <c r="C38" s="8"/>
      <c r="D38" s="8"/>
    </row>
    <row r="39" spans="1:6" x14ac:dyDescent="0.25">
      <c r="B39" s="8"/>
      <c r="C39" s="8"/>
      <c r="D39" s="8"/>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3"/>
  <sheetViews>
    <sheetView topLeftCell="D1" workbookViewId="0">
      <selection activeCell="E2" sqref="E2"/>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25</v>
      </c>
    </row>
    <row r="3" spans="1:6" s="9" customFormat="1" x14ac:dyDescent="0.25">
      <c r="A3" s="24" t="s">
        <v>23</v>
      </c>
      <c r="B3" s="52" t="s">
        <v>74</v>
      </c>
      <c r="C3" s="11" t="s">
        <v>75</v>
      </c>
      <c r="D3" s="12" t="s">
        <v>1</v>
      </c>
      <c r="E3" s="13" t="s">
        <v>76</v>
      </c>
      <c r="F3" s="40" t="s">
        <v>77</v>
      </c>
    </row>
    <row r="4" spans="1:6" x14ac:dyDescent="0.25">
      <c r="A4" s="24">
        <v>1986</v>
      </c>
      <c r="B4" s="45">
        <f t="shared" ref="B4:B35" si="0">C4+D4</f>
        <v>1118821.8674306995</v>
      </c>
      <c r="C4" s="26">
        <v>909758.86743069964</v>
      </c>
      <c r="D4" s="27">
        <v>209063</v>
      </c>
      <c r="E4" s="28">
        <f t="shared" ref="E4:E35" si="1">D4+F4</f>
        <v>3803735.3350837692</v>
      </c>
      <c r="F4" s="41">
        <v>3594672.3350837692</v>
      </c>
    </row>
    <row r="5" spans="1:6" x14ac:dyDescent="0.25">
      <c r="A5" s="24">
        <v>1987</v>
      </c>
      <c r="B5" s="45">
        <f t="shared" si="0"/>
        <v>756757.58283954987</v>
      </c>
      <c r="C5" s="26">
        <v>517644.58283954987</v>
      </c>
      <c r="D5" s="27">
        <v>239113</v>
      </c>
      <c r="E5" s="28">
        <f t="shared" si="1"/>
        <v>1118179.1062177001</v>
      </c>
      <c r="F5" s="41">
        <v>879066.10621770006</v>
      </c>
    </row>
    <row r="6" spans="1:6" x14ac:dyDescent="0.25">
      <c r="A6" s="24">
        <v>1988</v>
      </c>
      <c r="B6" s="45">
        <f t="shared" si="0"/>
        <v>531590.76352529996</v>
      </c>
      <c r="C6" s="26">
        <v>287180.76352529996</v>
      </c>
      <c r="D6" s="27">
        <v>244410</v>
      </c>
      <c r="E6" s="28">
        <f t="shared" si="1"/>
        <v>841840.63927250053</v>
      </c>
      <c r="F6" s="41">
        <v>597430.63927250053</v>
      </c>
    </row>
    <row r="7" spans="1:6" s="9" customFormat="1" x14ac:dyDescent="0.25">
      <c r="A7" s="24">
        <v>1989</v>
      </c>
      <c r="B7" s="45">
        <f t="shared" si="0"/>
        <v>812433.95645907009</v>
      </c>
      <c r="C7" s="26">
        <v>414404.95645907003</v>
      </c>
      <c r="D7" s="27">
        <v>398029</v>
      </c>
      <c r="E7" s="28">
        <f t="shared" si="1"/>
        <v>2674020.0387287899</v>
      </c>
      <c r="F7" s="41">
        <v>2275991.0387287899</v>
      </c>
    </row>
    <row r="8" spans="1:6" x14ac:dyDescent="0.25">
      <c r="A8" s="24">
        <v>1990</v>
      </c>
      <c r="B8" s="45">
        <f t="shared" si="0"/>
        <v>300011.61147937004</v>
      </c>
      <c r="C8" s="26">
        <v>127559.61147937004</v>
      </c>
      <c r="D8" s="27">
        <v>172452</v>
      </c>
      <c r="E8" s="28">
        <f t="shared" si="1"/>
        <v>433476.79573869996</v>
      </c>
      <c r="F8" s="41">
        <v>261024.79573869993</v>
      </c>
    </row>
    <row r="9" spans="1:6" s="9" customFormat="1" x14ac:dyDescent="0.25">
      <c r="A9" s="24">
        <v>1991</v>
      </c>
      <c r="B9" s="45">
        <f t="shared" si="0"/>
        <v>215370.04369253002</v>
      </c>
      <c r="C9" s="26">
        <v>70140.043692530002</v>
      </c>
      <c r="D9" s="27">
        <v>145230</v>
      </c>
      <c r="E9" s="28">
        <f t="shared" si="1"/>
        <v>256572.42163761001</v>
      </c>
      <c r="F9" s="41">
        <v>111342.42163761001</v>
      </c>
    </row>
    <row r="10" spans="1:6" x14ac:dyDescent="0.25">
      <c r="A10" s="24">
        <v>1992</v>
      </c>
      <c r="B10" s="45">
        <f t="shared" si="0"/>
        <v>326782.52738970012</v>
      </c>
      <c r="C10" s="26">
        <v>212737.52738970012</v>
      </c>
      <c r="D10" s="27">
        <v>114045</v>
      </c>
      <c r="E10" s="28">
        <f t="shared" si="1"/>
        <v>474679.47823389992</v>
      </c>
      <c r="F10" s="41">
        <v>360634.47823389992</v>
      </c>
    </row>
    <row r="11" spans="1:6" s="9" customFormat="1" x14ac:dyDescent="0.25">
      <c r="A11" s="24">
        <v>1993</v>
      </c>
      <c r="B11" s="45">
        <f t="shared" si="0"/>
        <v>561913.36411856022</v>
      </c>
      <c r="C11" s="26">
        <v>413233.36411856028</v>
      </c>
      <c r="D11" s="27">
        <v>148680</v>
      </c>
      <c r="E11" s="28">
        <f t="shared" si="1"/>
        <v>1098868.2349963603</v>
      </c>
      <c r="F11" s="41">
        <v>950188.23499636014</v>
      </c>
    </row>
    <row r="12" spans="1:6" s="9" customFormat="1" x14ac:dyDescent="0.25">
      <c r="A12" s="24">
        <v>1994</v>
      </c>
      <c r="B12" s="45">
        <f t="shared" si="0"/>
        <v>513647.44153583999</v>
      </c>
      <c r="C12" s="26">
        <v>328360.44153583999</v>
      </c>
      <c r="D12" s="27">
        <v>185287</v>
      </c>
      <c r="E12" s="28">
        <f t="shared" si="1"/>
        <v>873387.64090559015</v>
      </c>
      <c r="F12" s="41">
        <v>688100.64090559015</v>
      </c>
    </row>
    <row r="13" spans="1:6" s="9" customFormat="1" x14ac:dyDescent="0.25">
      <c r="A13" s="24">
        <v>1995</v>
      </c>
      <c r="B13" s="45">
        <f t="shared" si="0"/>
        <v>676790.10151589988</v>
      </c>
      <c r="C13" s="26">
        <v>335898.10151589994</v>
      </c>
      <c r="D13" s="27">
        <v>340892</v>
      </c>
      <c r="E13" s="28">
        <f t="shared" si="1"/>
        <v>1228549.2953480799</v>
      </c>
      <c r="F13" s="41">
        <v>887657.29534807999</v>
      </c>
    </row>
    <row r="14" spans="1:6" s="9" customFormat="1" x14ac:dyDescent="0.25">
      <c r="A14" s="24">
        <v>1996</v>
      </c>
      <c r="B14" s="45">
        <f t="shared" si="0"/>
        <v>762169.1703809998</v>
      </c>
      <c r="C14" s="26">
        <v>427254.17038099974</v>
      </c>
      <c r="D14" s="27">
        <v>334915</v>
      </c>
      <c r="E14" s="28">
        <f t="shared" si="1"/>
        <v>1416622.0845531006</v>
      </c>
      <c r="F14" s="41">
        <v>1081707.0845531006</v>
      </c>
    </row>
    <row r="15" spans="1:6" x14ac:dyDescent="0.25">
      <c r="A15" s="24">
        <v>1997</v>
      </c>
      <c r="B15" s="45">
        <f t="shared" si="0"/>
        <v>853008.19317384984</v>
      </c>
      <c r="C15" s="26">
        <v>394935.19317384984</v>
      </c>
      <c r="D15" s="27">
        <v>458073</v>
      </c>
      <c r="E15" s="28">
        <f t="shared" si="1"/>
        <v>1250096.2700619237</v>
      </c>
      <c r="F15" s="41">
        <v>792023.27006192366</v>
      </c>
    </row>
    <row r="16" spans="1:6" x14ac:dyDescent="0.25">
      <c r="A16" s="24">
        <v>1998</v>
      </c>
      <c r="B16" s="45">
        <f t="shared" si="0"/>
        <v>1024151.7620166999</v>
      </c>
      <c r="C16" s="26">
        <v>371760.76201669988</v>
      </c>
      <c r="D16" s="27">
        <v>652391</v>
      </c>
      <c r="E16" s="28">
        <f t="shared" si="1"/>
        <v>1305085.7676236371</v>
      </c>
      <c r="F16" s="41">
        <v>652694.7676236371</v>
      </c>
    </row>
    <row r="17" spans="1:6" x14ac:dyDescent="0.25">
      <c r="A17" s="24">
        <v>1999</v>
      </c>
      <c r="B17" s="45">
        <f t="shared" si="0"/>
        <v>802867.95073256991</v>
      </c>
      <c r="C17" s="26">
        <v>232527.95073256991</v>
      </c>
      <c r="D17" s="27">
        <v>570340</v>
      </c>
      <c r="E17" s="28">
        <f t="shared" si="1"/>
        <v>910339.86662293004</v>
      </c>
      <c r="F17" s="41">
        <v>339999.86662293004</v>
      </c>
    </row>
    <row r="18" spans="1:6" x14ac:dyDescent="0.25">
      <c r="A18" s="24">
        <v>2000</v>
      </c>
      <c r="B18" s="45">
        <f t="shared" si="0"/>
        <v>670689.64705057302</v>
      </c>
      <c r="C18" s="26">
        <v>198660.64705057297</v>
      </c>
      <c r="D18" s="27">
        <v>472029</v>
      </c>
      <c r="E18" s="28">
        <f t="shared" si="1"/>
        <v>815771.89742504898</v>
      </c>
      <c r="F18" s="41">
        <v>343742.89742504898</v>
      </c>
    </row>
    <row r="19" spans="1:6" x14ac:dyDescent="0.25">
      <c r="A19" s="24">
        <v>2001</v>
      </c>
      <c r="B19" s="45">
        <f t="shared" si="0"/>
        <v>631257.1053993199</v>
      </c>
      <c r="C19" s="26">
        <v>215647.10539931993</v>
      </c>
      <c r="D19" s="27">
        <v>415610</v>
      </c>
      <c r="E19" s="28">
        <f t="shared" si="1"/>
        <v>749467.36303536</v>
      </c>
      <c r="F19" s="41">
        <v>333857.36303536</v>
      </c>
    </row>
    <row r="20" spans="1:6" x14ac:dyDescent="0.25">
      <c r="A20" s="24">
        <v>2002</v>
      </c>
      <c r="B20" s="45">
        <f t="shared" si="0"/>
        <v>835905.38222963992</v>
      </c>
      <c r="C20" s="26">
        <v>397475.38222963992</v>
      </c>
      <c r="D20" s="27">
        <v>438430</v>
      </c>
      <c r="E20" s="28">
        <f t="shared" si="1"/>
        <v>1492797.4199033505</v>
      </c>
      <c r="F20" s="41">
        <v>1054367.4199033505</v>
      </c>
    </row>
    <row r="21" spans="1:6" x14ac:dyDescent="0.25">
      <c r="A21" s="24">
        <v>2003</v>
      </c>
      <c r="B21" s="45">
        <f t="shared" si="0"/>
        <v>797554.30657740997</v>
      </c>
      <c r="C21" s="26">
        <v>404828.30657740997</v>
      </c>
      <c r="D21" s="27">
        <v>392726</v>
      </c>
      <c r="E21" s="28">
        <f t="shared" si="1"/>
        <v>1438615.2223300901</v>
      </c>
      <c r="F21" s="41">
        <v>1045889.2223300901</v>
      </c>
    </row>
    <row r="22" spans="1:6" x14ac:dyDescent="0.25">
      <c r="A22" s="24">
        <v>2004</v>
      </c>
      <c r="B22" s="45">
        <f t="shared" si="0"/>
        <v>920907.60445105494</v>
      </c>
      <c r="C22" s="26">
        <v>548166.60445105494</v>
      </c>
      <c r="D22" s="27">
        <v>372741</v>
      </c>
      <c r="E22" s="28">
        <f t="shared" si="1"/>
        <v>1467046.7090524461</v>
      </c>
      <c r="F22" s="41">
        <v>1094305.7090524461</v>
      </c>
    </row>
    <row r="23" spans="1:6" x14ac:dyDescent="0.25">
      <c r="A23" s="24">
        <v>2005</v>
      </c>
      <c r="B23" s="45">
        <f t="shared" si="0"/>
        <v>568035.60046682018</v>
      </c>
      <c r="C23" s="26">
        <v>330623.60046682018</v>
      </c>
      <c r="D23" s="27">
        <v>237412</v>
      </c>
      <c r="E23" s="28">
        <f t="shared" si="1"/>
        <v>863165.37068513955</v>
      </c>
      <c r="F23" s="41">
        <v>625753.37068513955</v>
      </c>
    </row>
    <row r="24" spans="1:6" x14ac:dyDescent="0.25">
      <c r="A24" s="24">
        <v>2006</v>
      </c>
      <c r="B24" s="45">
        <f t="shared" si="0"/>
        <v>1056951.4666836557</v>
      </c>
      <c r="C24" s="26">
        <v>671276.46668365574</v>
      </c>
      <c r="D24" s="27">
        <v>385675</v>
      </c>
      <c r="E24" s="28">
        <f t="shared" si="1"/>
        <v>2260900.0945197158</v>
      </c>
      <c r="F24" s="41">
        <v>1875225.0945197155</v>
      </c>
    </row>
    <row r="25" spans="1:6" x14ac:dyDescent="0.25">
      <c r="A25" s="24">
        <v>2007</v>
      </c>
      <c r="B25" s="45">
        <f t="shared" si="0"/>
        <v>1335140.0388226309</v>
      </c>
      <c r="C25" s="26">
        <v>672247.03882263077</v>
      </c>
      <c r="D25" s="27">
        <v>662893</v>
      </c>
      <c r="E25" s="28">
        <f t="shared" si="1"/>
        <v>2053863.121648171</v>
      </c>
      <c r="F25" s="41">
        <v>1390970.121648171</v>
      </c>
    </row>
    <row r="26" spans="1:6" x14ac:dyDescent="0.25">
      <c r="A26" s="24">
        <v>2008</v>
      </c>
      <c r="B26" s="45">
        <f t="shared" si="0"/>
        <v>1872660.9395835188</v>
      </c>
      <c r="C26" s="26">
        <v>1201072.9395835188</v>
      </c>
      <c r="D26" s="27">
        <v>671588</v>
      </c>
      <c r="E26" s="28">
        <f t="shared" si="1"/>
        <v>2445845.0784410099</v>
      </c>
      <c r="F26" s="41">
        <v>1774257.0784410099</v>
      </c>
    </row>
    <row r="27" spans="1:6" x14ac:dyDescent="0.25">
      <c r="A27" s="24">
        <v>2009</v>
      </c>
      <c r="B27" s="45">
        <f t="shared" si="0"/>
        <v>1232253.3686475097</v>
      </c>
      <c r="C27" s="26">
        <v>800873.3686475096</v>
      </c>
      <c r="D27" s="27">
        <v>431380</v>
      </c>
      <c r="E27" s="28">
        <f t="shared" si="1"/>
        <v>1978670.0919258206</v>
      </c>
      <c r="F27" s="41">
        <v>1547290.0919258206</v>
      </c>
    </row>
    <row r="28" spans="1:6" x14ac:dyDescent="0.25">
      <c r="A28" s="24">
        <v>2010</v>
      </c>
      <c r="B28" s="45">
        <f t="shared" si="0"/>
        <v>456026.08300443005</v>
      </c>
      <c r="C28" s="26">
        <v>127299.08300443004</v>
      </c>
      <c r="D28" s="27">
        <v>328727</v>
      </c>
      <c r="E28" s="28">
        <f t="shared" si="1"/>
        <v>521813.84266525006</v>
      </c>
      <c r="F28" s="41">
        <v>193086.84266525006</v>
      </c>
    </row>
    <row r="29" spans="1:6" x14ac:dyDescent="0.25">
      <c r="A29" s="24">
        <v>2011</v>
      </c>
      <c r="B29" s="45">
        <f t="shared" si="0"/>
        <v>367437.70411206997</v>
      </c>
      <c r="C29" s="26">
        <v>110925.70411206996</v>
      </c>
      <c r="D29" s="27">
        <v>256512</v>
      </c>
      <c r="E29" s="28">
        <f t="shared" si="1"/>
        <v>624734.80683477013</v>
      </c>
      <c r="F29" s="41">
        <v>368222.80683477008</v>
      </c>
    </row>
    <row r="30" spans="1:6" s="20" customFormat="1" x14ac:dyDescent="0.25">
      <c r="A30" s="24">
        <v>2012</v>
      </c>
      <c r="B30" s="45">
        <f t="shared" si="0"/>
        <v>477049.08636560984</v>
      </c>
      <c r="C30" s="26">
        <v>319550.08636560984</v>
      </c>
      <c r="D30" s="27">
        <v>157499</v>
      </c>
      <c r="E30" s="28">
        <f t="shared" si="1"/>
        <v>1107719.1264016996</v>
      </c>
      <c r="F30" s="41">
        <v>950220.12640169973</v>
      </c>
    </row>
    <row r="31" spans="1:6" s="20" customFormat="1" x14ac:dyDescent="0.25">
      <c r="A31" s="24">
        <v>2013</v>
      </c>
      <c r="B31" s="45">
        <f t="shared" si="0"/>
        <v>337647.43939587404</v>
      </c>
      <c r="C31" s="26">
        <v>217425.43939587404</v>
      </c>
      <c r="D31" s="27">
        <v>120222</v>
      </c>
      <c r="E31" s="28">
        <f t="shared" si="1"/>
        <v>653972.30794775591</v>
      </c>
      <c r="F31" s="41">
        <v>533750.30794775591</v>
      </c>
    </row>
    <row r="32" spans="1:6" s="20" customFormat="1" x14ac:dyDescent="0.25">
      <c r="A32" s="24">
        <v>2014</v>
      </c>
      <c r="B32" s="45">
        <f t="shared" si="0"/>
        <v>327933.29484637</v>
      </c>
      <c r="C32" s="26">
        <v>194078.29484637</v>
      </c>
      <c r="D32" s="27">
        <v>133855</v>
      </c>
      <c r="E32" s="28">
        <f t="shared" si="1"/>
        <v>623092.10446399008</v>
      </c>
      <c r="F32" s="41">
        <v>489237.10446399014</v>
      </c>
    </row>
    <row r="33" spans="1:6" x14ac:dyDescent="0.25">
      <c r="A33" s="24">
        <v>2015</v>
      </c>
      <c r="B33" s="45">
        <f t="shared" si="0"/>
        <v>301665.34385229001</v>
      </c>
      <c r="C33" s="26">
        <v>203937.34385229001</v>
      </c>
      <c r="D33" s="27">
        <v>97728</v>
      </c>
      <c r="E33" s="28">
        <f t="shared" si="1"/>
        <v>733412.48795471969</v>
      </c>
      <c r="F33" s="41">
        <v>635684.48795471969</v>
      </c>
    </row>
    <row r="34" spans="1:6" s="20" customFormat="1" x14ac:dyDescent="0.25">
      <c r="A34" s="24">
        <v>2016</v>
      </c>
      <c r="B34" s="45">
        <f t="shared" si="0"/>
        <v>251383.54974935995</v>
      </c>
      <c r="C34" s="26">
        <v>198613.54974935995</v>
      </c>
      <c r="D34" s="27">
        <v>52770</v>
      </c>
      <c r="E34" s="28">
        <f t="shared" si="1"/>
        <v>461253.17595532991</v>
      </c>
      <c r="F34" s="41">
        <v>408483.17595532991</v>
      </c>
    </row>
    <row r="35" spans="1:6" s="20" customFormat="1" x14ac:dyDescent="0.25">
      <c r="A35" s="24">
        <v>2017</v>
      </c>
      <c r="B35" s="45">
        <f t="shared" si="0"/>
        <v>182848.09393830996</v>
      </c>
      <c r="C35" s="26">
        <v>141067.09393830996</v>
      </c>
      <c r="D35" s="27">
        <v>41781</v>
      </c>
      <c r="E35" s="28">
        <f t="shared" si="1"/>
        <v>490780.80554154998</v>
      </c>
      <c r="F35" s="41">
        <v>448999.80554154998</v>
      </c>
    </row>
    <row r="36" spans="1:6" x14ac:dyDescent="0.25">
      <c r="B36" s="33"/>
    </row>
    <row r="37" spans="1:6" x14ac:dyDescent="0.25">
      <c r="B37" s="50"/>
      <c r="C37" s="50"/>
      <c r="D37" s="50"/>
    </row>
    <row r="38" spans="1:6" x14ac:dyDescent="0.25">
      <c r="B38" s="8"/>
      <c r="C38" s="8"/>
      <c r="D38" s="8"/>
    </row>
    <row r="39" spans="1:6" x14ac:dyDescent="0.25">
      <c r="B39" s="8"/>
      <c r="C39" s="8"/>
      <c r="D39" s="8"/>
    </row>
    <row r="53" ht="15" customHeight="1" x14ac:dyDescent="0.25"/>
    <row r="60" ht="15.75" customHeight="1" x14ac:dyDescent="0.25"/>
    <row r="66" ht="15" customHeight="1" x14ac:dyDescent="0.25"/>
    <row r="73" ht="15.75" customHeight="1" x14ac:dyDescent="0.25"/>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9"/>
  <sheetViews>
    <sheetView workbookViewId="0">
      <selection activeCell="D1" sqref="D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24</v>
      </c>
    </row>
    <row r="3" spans="1:6" x14ac:dyDescent="0.25">
      <c r="A3" s="24" t="s">
        <v>23</v>
      </c>
      <c r="B3" s="52" t="s">
        <v>74</v>
      </c>
      <c r="C3" s="11" t="s">
        <v>75</v>
      </c>
      <c r="D3" s="12" t="s">
        <v>1</v>
      </c>
      <c r="E3" s="13" t="s">
        <v>76</v>
      </c>
      <c r="F3" s="40" t="s">
        <v>77</v>
      </c>
    </row>
    <row r="4" spans="1:6" x14ac:dyDescent="0.25">
      <c r="A4" s="24">
        <v>1986</v>
      </c>
      <c r="B4" s="45">
        <f t="shared" ref="B4:B35" si="0">C4+D4</f>
        <v>945407.19619283988</v>
      </c>
      <c r="C4" s="26">
        <v>262556.19619283988</v>
      </c>
      <c r="D4" s="27">
        <v>682851</v>
      </c>
      <c r="E4" s="28">
        <f t="shared" ref="E4:E35" si="1">D4+F4</f>
        <v>960303.68193056993</v>
      </c>
      <c r="F4" s="41">
        <v>277452.68193056999</v>
      </c>
    </row>
    <row r="5" spans="1:6" x14ac:dyDescent="0.25">
      <c r="A5" s="24">
        <v>1987</v>
      </c>
      <c r="B5" s="45">
        <f t="shared" si="0"/>
        <v>931240.77714167</v>
      </c>
      <c r="C5" s="26">
        <v>353108.77714167</v>
      </c>
      <c r="D5" s="27">
        <v>578132</v>
      </c>
      <c r="E5" s="28">
        <f t="shared" si="1"/>
        <v>901602.67762021709</v>
      </c>
      <c r="F5" s="41">
        <v>323470.67762021709</v>
      </c>
    </row>
    <row r="6" spans="1:6" x14ac:dyDescent="0.25">
      <c r="A6" s="24">
        <v>1988</v>
      </c>
      <c r="B6" s="45">
        <f t="shared" si="0"/>
        <v>1089765.5979599401</v>
      </c>
      <c r="C6" s="26">
        <v>457161.59795994003</v>
      </c>
      <c r="D6" s="27">
        <v>632604</v>
      </c>
      <c r="E6" s="28">
        <f t="shared" si="1"/>
        <v>1125169.1587789401</v>
      </c>
      <c r="F6" s="41">
        <v>492565.15877894009</v>
      </c>
    </row>
    <row r="7" spans="1:6" s="9" customFormat="1" x14ac:dyDescent="0.25">
      <c r="A7" s="24">
        <v>1989</v>
      </c>
      <c r="B7" s="45">
        <f t="shared" si="0"/>
        <v>1130607.92908981</v>
      </c>
      <c r="C7" s="26">
        <v>459473.92908981</v>
      </c>
      <c r="D7" s="27">
        <v>671134</v>
      </c>
      <c r="E7" s="28">
        <f t="shared" si="1"/>
        <v>1071160.9939643571</v>
      </c>
      <c r="F7" s="41">
        <v>400026.99396435707</v>
      </c>
    </row>
    <row r="8" spans="1:6" x14ac:dyDescent="0.25">
      <c r="A8" s="24">
        <v>1990</v>
      </c>
      <c r="B8" s="45">
        <f t="shared" si="0"/>
        <v>1435522.60680104</v>
      </c>
      <c r="C8" s="26">
        <v>669735.60680103989</v>
      </c>
      <c r="D8" s="27">
        <v>765787</v>
      </c>
      <c r="E8" s="28">
        <f t="shared" si="1"/>
        <v>1128514.9802995897</v>
      </c>
      <c r="F8" s="41">
        <v>362727.98029958981</v>
      </c>
    </row>
    <row r="9" spans="1:6" x14ac:dyDescent="0.25">
      <c r="A9" s="24">
        <v>1991</v>
      </c>
      <c r="B9" s="45">
        <f t="shared" si="0"/>
        <v>826895.3889518599</v>
      </c>
      <c r="C9" s="26">
        <v>256764.38895185987</v>
      </c>
      <c r="D9" s="27">
        <v>570131</v>
      </c>
      <c r="E9" s="28">
        <f t="shared" si="1"/>
        <v>807783.38741347997</v>
      </c>
      <c r="F9" s="41">
        <v>237652.38741347994</v>
      </c>
    </row>
    <row r="10" spans="1:6" x14ac:dyDescent="0.25">
      <c r="A10" s="24">
        <v>1992</v>
      </c>
      <c r="B10" s="45">
        <f t="shared" si="0"/>
        <v>602941.12652209983</v>
      </c>
      <c r="C10" s="26">
        <v>303034.12652209989</v>
      </c>
      <c r="D10" s="27">
        <v>299907</v>
      </c>
      <c r="E10" s="28">
        <f t="shared" si="1"/>
        <v>636952.06416808721</v>
      </c>
      <c r="F10" s="41">
        <v>337045.06416808721</v>
      </c>
    </row>
    <row r="11" spans="1:6" x14ac:dyDescent="0.25">
      <c r="A11" s="24">
        <v>1993</v>
      </c>
      <c r="B11" s="45">
        <f t="shared" si="0"/>
        <v>480507.59941398597</v>
      </c>
      <c r="C11" s="26">
        <v>182958.599413986</v>
      </c>
      <c r="D11" s="27">
        <v>297549</v>
      </c>
      <c r="E11" s="28">
        <f t="shared" si="1"/>
        <v>473749.44607412198</v>
      </c>
      <c r="F11" s="41">
        <v>176200.44607412201</v>
      </c>
    </row>
    <row r="12" spans="1:6" x14ac:dyDescent="0.25">
      <c r="A12" s="24">
        <v>1994</v>
      </c>
      <c r="B12" s="45">
        <f t="shared" si="0"/>
        <v>516666.43174925004</v>
      </c>
      <c r="C12" s="26">
        <v>164017.43174925001</v>
      </c>
      <c r="D12" s="27">
        <v>352649</v>
      </c>
      <c r="E12" s="28">
        <f t="shared" si="1"/>
        <v>538628.5857212001</v>
      </c>
      <c r="F12" s="41">
        <v>185979.58572120004</v>
      </c>
    </row>
    <row r="13" spans="1:6" x14ac:dyDescent="0.25">
      <c r="A13" s="24">
        <v>1995</v>
      </c>
      <c r="B13" s="45">
        <f t="shared" si="0"/>
        <v>617169.73856626998</v>
      </c>
      <c r="C13" s="26">
        <v>271655.73856626998</v>
      </c>
      <c r="D13" s="27">
        <v>345514</v>
      </c>
      <c r="E13" s="28">
        <f t="shared" si="1"/>
        <v>501088.78339479998</v>
      </c>
      <c r="F13" s="41">
        <v>155574.78339479998</v>
      </c>
    </row>
    <row r="14" spans="1:6" x14ac:dyDescent="0.25">
      <c r="A14" s="24">
        <v>1996</v>
      </c>
      <c r="B14" s="45">
        <f t="shared" si="0"/>
        <v>583942.13705242006</v>
      </c>
      <c r="C14" s="26">
        <v>218318.13705242012</v>
      </c>
      <c r="D14" s="27">
        <v>365624</v>
      </c>
      <c r="E14" s="28">
        <f t="shared" si="1"/>
        <v>545320.93608459993</v>
      </c>
      <c r="F14" s="41">
        <v>179696.93608459999</v>
      </c>
    </row>
    <row r="15" spans="1:6" s="9" customFormat="1" x14ac:dyDescent="0.25">
      <c r="A15" s="24">
        <v>1997</v>
      </c>
      <c r="B15" s="45">
        <f t="shared" si="0"/>
        <v>480287.29278930003</v>
      </c>
      <c r="C15" s="26">
        <v>120557.29278930002</v>
      </c>
      <c r="D15" s="27">
        <v>359730</v>
      </c>
      <c r="E15" s="28">
        <f t="shared" si="1"/>
        <v>465339.70746724604</v>
      </c>
      <c r="F15" s="41">
        <v>105609.70746724603</v>
      </c>
    </row>
    <row r="16" spans="1:6" s="9" customFormat="1" x14ac:dyDescent="0.25">
      <c r="A16" s="24">
        <v>1998</v>
      </c>
      <c r="B16" s="45">
        <f t="shared" si="0"/>
        <v>406544.32540317997</v>
      </c>
      <c r="C16" s="26">
        <v>107508.32540317999</v>
      </c>
      <c r="D16" s="27">
        <v>299036</v>
      </c>
      <c r="E16" s="28">
        <f t="shared" si="1"/>
        <v>400893.58793409995</v>
      </c>
      <c r="F16" s="41">
        <v>101857.58793409997</v>
      </c>
    </row>
    <row r="17" spans="1:6" x14ac:dyDescent="0.25">
      <c r="A17" s="24">
        <v>1999</v>
      </c>
      <c r="B17" s="45">
        <f t="shared" si="0"/>
        <v>221752.83951502998</v>
      </c>
      <c r="C17" s="26">
        <v>123246.83951502999</v>
      </c>
      <c r="D17" s="27">
        <v>98506</v>
      </c>
      <c r="E17" s="28">
        <f t="shared" si="1"/>
        <v>188939.83839097602</v>
      </c>
      <c r="F17" s="41">
        <v>90433.838390976001</v>
      </c>
    </row>
    <row r="18" spans="1:6" x14ac:dyDescent="0.25">
      <c r="A18" s="24">
        <v>2000</v>
      </c>
      <c r="B18" s="45">
        <f t="shared" si="0"/>
        <v>46378.461187390007</v>
      </c>
      <c r="C18" s="26">
        <v>28505.461187390007</v>
      </c>
      <c r="D18" s="27">
        <v>17873</v>
      </c>
      <c r="E18" s="28">
        <f t="shared" si="1"/>
        <v>53022.461277374008</v>
      </c>
      <c r="F18" s="41">
        <v>35149.461277374008</v>
      </c>
    </row>
    <row r="19" spans="1:6" x14ac:dyDescent="0.25">
      <c r="A19" s="24">
        <v>2001</v>
      </c>
      <c r="B19" s="45">
        <f t="shared" si="0"/>
        <v>151345.00516187993</v>
      </c>
      <c r="C19" s="26">
        <v>92676.005161879933</v>
      </c>
      <c r="D19" s="27">
        <v>58669</v>
      </c>
      <c r="E19" s="28">
        <f t="shared" si="1"/>
        <v>182334.78297603596</v>
      </c>
      <c r="F19" s="41">
        <v>123665.78297603596</v>
      </c>
    </row>
    <row r="20" spans="1:6" x14ac:dyDescent="0.25">
      <c r="A20" s="24">
        <v>2002</v>
      </c>
      <c r="B20" s="45">
        <f t="shared" si="0"/>
        <v>144407.06589142798</v>
      </c>
      <c r="C20" s="26">
        <v>89498.065891427963</v>
      </c>
      <c r="D20" s="27">
        <v>54909</v>
      </c>
      <c r="E20" s="28">
        <f t="shared" si="1"/>
        <v>231336.57235545194</v>
      </c>
      <c r="F20" s="41">
        <v>176427.57235545194</v>
      </c>
    </row>
    <row r="21" spans="1:6" x14ac:dyDescent="0.25">
      <c r="A21" s="24">
        <v>2003</v>
      </c>
      <c r="B21" s="45">
        <f t="shared" si="0"/>
        <v>151818.94905115501</v>
      </c>
      <c r="C21" s="26">
        <v>103247.94905115501</v>
      </c>
      <c r="D21" s="27">
        <v>48571</v>
      </c>
      <c r="E21" s="28">
        <f t="shared" si="1"/>
        <v>206923.20195787589</v>
      </c>
      <c r="F21" s="41">
        <v>158352.20195787589</v>
      </c>
    </row>
    <row r="22" spans="1:6" x14ac:dyDescent="0.25">
      <c r="A22" s="24">
        <v>2004</v>
      </c>
      <c r="B22" s="45">
        <f t="shared" si="0"/>
        <v>191070.472753371</v>
      </c>
      <c r="C22" s="26">
        <v>141343.472753371</v>
      </c>
      <c r="D22" s="27">
        <v>49727</v>
      </c>
      <c r="E22" s="28">
        <f t="shared" si="1"/>
        <v>238964.0719081469</v>
      </c>
      <c r="F22" s="41">
        <v>189237.0719081469</v>
      </c>
    </row>
    <row r="23" spans="1:6" x14ac:dyDescent="0.25">
      <c r="A23" s="24">
        <v>2005</v>
      </c>
      <c r="B23" s="45">
        <f t="shared" si="0"/>
        <v>148968.13579292502</v>
      </c>
      <c r="C23" s="26">
        <v>100274.13579292501</v>
      </c>
      <c r="D23" s="27">
        <v>48694</v>
      </c>
      <c r="E23" s="28">
        <f t="shared" si="1"/>
        <v>185552.27978454699</v>
      </c>
      <c r="F23" s="41">
        <v>136858.27978454699</v>
      </c>
    </row>
    <row r="24" spans="1:6" x14ac:dyDescent="0.25">
      <c r="A24" s="24">
        <v>2006</v>
      </c>
      <c r="B24" s="45">
        <f t="shared" si="0"/>
        <v>197218.22526805941</v>
      </c>
      <c r="C24" s="26">
        <v>113374.22526805942</v>
      </c>
      <c r="D24" s="27">
        <v>83844</v>
      </c>
      <c r="E24" s="28">
        <f t="shared" si="1"/>
        <v>217072.9902412488</v>
      </c>
      <c r="F24" s="41">
        <v>133228.9902412488</v>
      </c>
    </row>
    <row r="25" spans="1:6" x14ac:dyDescent="0.25">
      <c r="A25" s="24">
        <v>2007</v>
      </c>
      <c r="B25" s="45">
        <f t="shared" si="0"/>
        <v>329022.62211227999</v>
      </c>
      <c r="C25" s="26">
        <v>184736.62211228002</v>
      </c>
      <c r="D25" s="27">
        <v>144286</v>
      </c>
      <c r="E25" s="28">
        <f t="shared" si="1"/>
        <v>362742.88868784002</v>
      </c>
      <c r="F25" s="41">
        <v>218456.88868784002</v>
      </c>
    </row>
    <row r="26" spans="1:6" x14ac:dyDescent="0.25">
      <c r="A26" s="24">
        <v>2008</v>
      </c>
      <c r="B26" s="45">
        <f t="shared" si="0"/>
        <v>362538.60523443006</v>
      </c>
      <c r="C26" s="26">
        <v>190558.60523443003</v>
      </c>
      <c r="D26" s="27">
        <v>171980</v>
      </c>
      <c r="E26" s="28">
        <f t="shared" si="1"/>
        <v>419772.70560220897</v>
      </c>
      <c r="F26" s="41">
        <v>247792.705602209</v>
      </c>
    </row>
    <row r="27" spans="1:6" x14ac:dyDescent="0.25">
      <c r="A27" s="24">
        <v>2009</v>
      </c>
      <c r="B27" s="45">
        <f t="shared" si="0"/>
        <v>267065.73452398897</v>
      </c>
      <c r="C27" s="26">
        <v>102517.73452398897</v>
      </c>
      <c r="D27" s="27">
        <v>164548</v>
      </c>
      <c r="E27" s="28">
        <f t="shared" si="1"/>
        <v>293478.02953863132</v>
      </c>
      <c r="F27" s="41">
        <v>128930.02953863129</v>
      </c>
    </row>
    <row r="28" spans="1:6" x14ac:dyDescent="0.25">
      <c r="A28" s="24">
        <v>2010</v>
      </c>
      <c r="B28" s="45">
        <f t="shared" si="0"/>
        <v>243576.98868539403</v>
      </c>
      <c r="C28" s="26">
        <v>84723.988685394026</v>
      </c>
      <c r="D28" s="27">
        <v>158853</v>
      </c>
      <c r="E28" s="28">
        <f t="shared" si="1"/>
        <v>253987.40896719194</v>
      </c>
      <c r="F28" s="41">
        <v>95134.408967191936</v>
      </c>
    </row>
    <row r="29" spans="1:6" x14ac:dyDescent="0.25">
      <c r="A29" s="24">
        <v>2011</v>
      </c>
      <c r="B29" s="45">
        <f t="shared" si="0"/>
        <v>270031.88360027701</v>
      </c>
      <c r="C29" s="26">
        <v>67183.883600276997</v>
      </c>
      <c r="D29" s="27">
        <v>202848</v>
      </c>
      <c r="E29" s="28">
        <f t="shared" si="1"/>
        <v>333449.30073497799</v>
      </c>
      <c r="F29" s="41">
        <v>130601.30073497799</v>
      </c>
    </row>
    <row r="30" spans="1:6" s="20" customFormat="1" x14ac:dyDescent="0.25">
      <c r="A30" s="24">
        <v>2012</v>
      </c>
      <c r="B30" s="45">
        <f t="shared" si="0"/>
        <v>262767.46745917306</v>
      </c>
      <c r="C30" s="26">
        <v>100734.46745917303</v>
      </c>
      <c r="D30" s="27">
        <v>162033</v>
      </c>
      <c r="E30" s="28">
        <f t="shared" si="1"/>
        <v>289171.61199681601</v>
      </c>
      <c r="F30" s="41">
        <v>127138.61199681603</v>
      </c>
    </row>
    <row r="31" spans="1:6" s="20" customFormat="1" x14ac:dyDescent="0.25">
      <c r="A31" s="24">
        <v>2013</v>
      </c>
      <c r="B31" s="45">
        <f t="shared" si="0"/>
        <v>244904.40629746293</v>
      </c>
      <c r="C31" s="26">
        <v>73627.406297462949</v>
      </c>
      <c r="D31" s="27">
        <v>171277</v>
      </c>
      <c r="E31" s="28">
        <f t="shared" si="1"/>
        <v>286984.84391362499</v>
      </c>
      <c r="F31" s="41">
        <v>115707.84391362499</v>
      </c>
    </row>
    <row r="32" spans="1:6" s="20" customFormat="1" x14ac:dyDescent="0.25">
      <c r="A32" s="24">
        <v>2014</v>
      </c>
      <c r="B32" s="45">
        <f t="shared" si="0"/>
        <v>216324.56360508921</v>
      </c>
      <c r="C32" s="26">
        <v>60766.563605089206</v>
      </c>
      <c r="D32" s="27">
        <v>155558</v>
      </c>
      <c r="E32" s="28">
        <f t="shared" si="1"/>
        <v>228419.49609380812</v>
      </c>
      <c r="F32" s="41">
        <v>72861.49609380812</v>
      </c>
    </row>
    <row r="33" spans="1:6" s="20" customFormat="1" x14ac:dyDescent="0.25">
      <c r="A33" s="24">
        <v>2015</v>
      </c>
      <c r="B33" s="45">
        <f t="shared" si="0"/>
        <v>243562.06025218903</v>
      </c>
      <c r="C33" s="26">
        <v>97503.060252189025</v>
      </c>
      <c r="D33" s="27">
        <v>146059</v>
      </c>
      <c r="E33" s="28">
        <f t="shared" si="1"/>
        <v>305243.30724382005</v>
      </c>
      <c r="F33" s="41">
        <v>159184.30724382005</v>
      </c>
    </row>
    <row r="34" spans="1:6" s="20" customFormat="1" x14ac:dyDescent="0.25">
      <c r="A34" s="24">
        <v>2016</v>
      </c>
      <c r="B34" s="45">
        <f t="shared" si="0"/>
        <v>265277.89784424094</v>
      </c>
      <c r="C34" s="26">
        <v>145173.89784424094</v>
      </c>
      <c r="D34" s="27">
        <v>120104</v>
      </c>
      <c r="E34" s="28">
        <f t="shared" si="1"/>
        <v>705697.41083853529</v>
      </c>
      <c r="F34" s="41">
        <v>585593.41083853529</v>
      </c>
    </row>
    <row r="35" spans="1:6" x14ac:dyDescent="0.25">
      <c r="A35" s="24">
        <v>2017</v>
      </c>
      <c r="B35" s="45">
        <f t="shared" si="0"/>
        <v>155366.63380765705</v>
      </c>
      <c r="C35" s="26">
        <v>78813.633807657039</v>
      </c>
      <c r="D35" s="27">
        <v>76553</v>
      </c>
      <c r="E35" s="28">
        <f t="shared" si="1"/>
        <v>220741.49012853199</v>
      </c>
      <c r="F35" s="41">
        <v>144188.49012853199</v>
      </c>
    </row>
    <row r="36" spans="1:6" x14ac:dyDescent="0.25">
      <c r="B36" s="33"/>
    </row>
    <row r="37" spans="1:6" x14ac:dyDescent="0.25">
      <c r="B37" s="50"/>
      <c r="C37" s="50"/>
      <c r="D37" s="50"/>
    </row>
    <row r="38" spans="1:6" x14ac:dyDescent="0.25">
      <c r="B38" s="8"/>
      <c r="C38" s="8"/>
      <c r="D38" s="8"/>
    </row>
    <row r="39" spans="1:6" x14ac:dyDescent="0.25">
      <c r="B39" s="8"/>
      <c r="C39" s="8"/>
      <c r="D39" s="8"/>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7"/>
  <sheetViews>
    <sheetView topLeftCell="C1" workbookViewId="0">
      <selection activeCell="E2" sqref="E2"/>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s="20" customFormat="1" x14ac:dyDescent="0.25">
      <c r="A1" s="20" t="s">
        <v>54</v>
      </c>
    </row>
    <row r="2" spans="1:6" s="20" customFormat="1" ht="14.45" customHeight="1" x14ac:dyDescent="0.25"/>
    <row r="3" spans="1:6" x14ac:dyDescent="0.25">
      <c r="A3" s="24" t="s">
        <v>23</v>
      </c>
      <c r="B3" s="52" t="s">
        <v>74</v>
      </c>
      <c r="C3" s="11" t="s">
        <v>75</v>
      </c>
      <c r="D3" s="12" t="s">
        <v>1</v>
      </c>
      <c r="E3" s="13" t="s">
        <v>76</v>
      </c>
      <c r="F3" s="40" t="s">
        <v>77</v>
      </c>
    </row>
    <row r="4" spans="1:6" x14ac:dyDescent="0.25">
      <c r="A4" s="24">
        <v>1986</v>
      </c>
      <c r="B4" s="45">
        <f t="shared" ref="B4:B35" si="0">C4+D4</f>
        <v>318789.67032921896</v>
      </c>
      <c r="C4" s="26">
        <v>96675.670329218992</v>
      </c>
      <c r="D4" s="27">
        <v>222114</v>
      </c>
      <c r="E4" s="28">
        <f t="shared" ref="E4:E35" si="1">D4+F4</f>
        <v>393921.51160518703</v>
      </c>
      <c r="F4" s="41">
        <v>171807.51160518703</v>
      </c>
    </row>
    <row r="5" spans="1:6" x14ac:dyDescent="0.25">
      <c r="A5" s="24">
        <v>1987</v>
      </c>
      <c r="B5" s="45">
        <f t="shared" si="0"/>
        <v>425043.98048307997</v>
      </c>
      <c r="C5" s="26">
        <v>231497.98048307997</v>
      </c>
      <c r="D5" s="27">
        <v>193546</v>
      </c>
      <c r="E5" s="28">
        <f t="shared" si="1"/>
        <v>596514.7220534198</v>
      </c>
      <c r="F5" s="41">
        <v>402968.72205341986</v>
      </c>
    </row>
    <row r="6" spans="1:6" x14ac:dyDescent="0.25">
      <c r="A6" s="24">
        <v>1988</v>
      </c>
      <c r="B6" s="45">
        <f t="shared" si="0"/>
        <v>428432.93467920006</v>
      </c>
      <c r="C6" s="26">
        <v>259365.93467920003</v>
      </c>
      <c r="D6" s="27">
        <v>169067</v>
      </c>
      <c r="E6" s="28">
        <f t="shared" si="1"/>
        <v>2347235.6903365003</v>
      </c>
      <c r="F6" s="41">
        <v>2178168.6903365003</v>
      </c>
    </row>
    <row r="7" spans="1:6" x14ac:dyDescent="0.25">
      <c r="A7" s="24">
        <v>1989</v>
      </c>
      <c r="B7" s="45">
        <f t="shared" si="0"/>
        <v>533173.44991761702</v>
      </c>
      <c r="C7" s="26">
        <v>268262.44991761696</v>
      </c>
      <c r="D7" s="27">
        <v>264911</v>
      </c>
      <c r="E7" s="28">
        <f t="shared" si="1"/>
        <v>806403.98752852227</v>
      </c>
      <c r="F7" s="41">
        <v>541492.98752852227</v>
      </c>
    </row>
    <row r="8" spans="1:6" x14ac:dyDescent="0.25">
      <c r="A8" s="24">
        <v>1990</v>
      </c>
      <c r="B8" s="45">
        <f t="shared" si="0"/>
        <v>376595.40666405013</v>
      </c>
      <c r="C8" s="26">
        <v>155331.40666405013</v>
      </c>
      <c r="D8" s="27">
        <v>221264</v>
      </c>
      <c r="E8" s="28">
        <f t="shared" si="1"/>
        <v>378636.90249364008</v>
      </c>
      <c r="F8" s="41">
        <v>157372.90249364011</v>
      </c>
    </row>
    <row r="9" spans="1:6" x14ac:dyDescent="0.25">
      <c r="A9" s="24">
        <v>1991</v>
      </c>
      <c r="B9" s="45">
        <f t="shared" si="0"/>
        <v>475264.27546362008</v>
      </c>
      <c r="C9" s="26">
        <v>332750.27546362008</v>
      </c>
      <c r="D9" s="27">
        <v>142514</v>
      </c>
      <c r="E9" s="28">
        <f t="shared" si="1"/>
        <v>437706.51206967601</v>
      </c>
      <c r="F9" s="41">
        <v>295192.51206967601</v>
      </c>
    </row>
    <row r="10" spans="1:6" x14ac:dyDescent="0.25">
      <c r="A10" s="24">
        <v>1992</v>
      </c>
      <c r="B10" s="45">
        <f t="shared" si="0"/>
        <v>421705.87237546622</v>
      </c>
      <c r="C10" s="26">
        <v>320665.87237546622</v>
      </c>
      <c r="D10" s="27">
        <v>101040</v>
      </c>
      <c r="E10" s="28">
        <f t="shared" si="1"/>
        <v>447981.61777894024</v>
      </c>
      <c r="F10" s="41">
        <v>346941.61777894024</v>
      </c>
    </row>
    <row r="11" spans="1:6" x14ac:dyDescent="0.25">
      <c r="A11" s="24">
        <v>1993</v>
      </c>
      <c r="B11" s="45">
        <f t="shared" si="0"/>
        <v>359354.15925800009</v>
      </c>
      <c r="C11" s="26">
        <v>164198.15925800009</v>
      </c>
      <c r="D11" s="27">
        <v>195156</v>
      </c>
      <c r="E11" s="28">
        <f t="shared" si="1"/>
        <v>512888.5750678</v>
      </c>
      <c r="F11" s="41">
        <v>317732.5750678</v>
      </c>
    </row>
    <row r="12" spans="1:6" x14ac:dyDescent="0.25">
      <c r="A12" s="24">
        <v>1994</v>
      </c>
      <c r="B12" s="45">
        <f t="shared" si="0"/>
        <v>399192.86099475995</v>
      </c>
      <c r="C12" s="26">
        <v>204296.86099475995</v>
      </c>
      <c r="D12" s="27">
        <v>194896</v>
      </c>
      <c r="E12" s="28">
        <f t="shared" si="1"/>
        <v>520527.28040959995</v>
      </c>
      <c r="F12" s="41">
        <v>325631.28040959995</v>
      </c>
    </row>
    <row r="13" spans="1:6" x14ac:dyDescent="0.25">
      <c r="A13" s="24">
        <v>1995</v>
      </c>
      <c r="B13" s="45">
        <f t="shared" si="0"/>
        <v>316300.76442709006</v>
      </c>
      <c r="C13" s="26">
        <v>131690.76442709003</v>
      </c>
      <c r="D13" s="27">
        <v>184610</v>
      </c>
      <c r="E13" s="28">
        <f t="shared" si="1"/>
        <v>297611.64377896604</v>
      </c>
      <c r="F13" s="41">
        <v>113001.64377896604</v>
      </c>
    </row>
    <row r="14" spans="1:6" x14ac:dyDescent="0.25">
      <c r="A14" s="24">
        <v>1996</v>
      </c>
      <c r="B14" s="45">
        <f t="shared" si="0"/>
        <v>261380.71402440002</v>
      </c>
      <c r="C14" s="26">
        <v>118552.71402440002</v>
      </c>
      <c r="D14" s="27">
        <v>142828</v>
      </c>
      <c r="E14" s="28">
        <f t="shared" si="1"/>
        <v>371334.38564102002</v>
      </c>
      <c r="F14" s="41">
        <v>228506.38564102005</v>
      </c>
    </row>
    <row r="15" spans="1:6" x14ac:dyDescent="0.25">
      <c r="A15" s="24">
        <v>1997</v>
      </c>
      <c r="B15" s="45">
        <f t="shared" si="0"/>
        <v>280227.54073870997</v>
      </c>
      <c r="C15" s="26">
        <v>165964.54073870994</v>
      </c>
      <c r="D15" s="27">
        <v>114263</v>
      </c>
      <c r="E15" s="28">
        <f t="shared" si="1"/>
        <v>205524.50905284303</v>
      </c>
      <c r="F15" s="41">
        <v>91261.509052843016</v>
      </c>
    </row>
    <row r="16" spans="1:6" x14ac:dyDescent="0.25">
      <c r="A16" s="24">
        <v>1998</v>
      </c>
      <c r="B16" s="45">
        <f t="shared" si="0"/>
        <v>205395.05924482</v>
      </c>
      <c r="C16" s="26">
        <v>114120.05924482</v>
      </c>
      <c r="D16" s="27">
        <v>91275</v>
      </c>
      <c r="E16" s="28">
        <f t="shared" si="1"/>
        <v>372553.97849585011</v>
      </c>
      <c r="F16" s="41">
        <v>281278.97849585011</v>
      </c>
    </row>
    <row r="17" spans="1:6" x14ac:dyDescent="0.25">
      <c r="A17" s="24">
        <v>1999</v>
      </c>
      <c r="B17" s="45">
        <f t="shared" si="0"/>
        <v>310002.33426524</v>
      </c>
      <c r="C17" s="26">
        <v>214160.33426524</v>
      </c>
      <c r="D17" s="27">
        <v>95842</v>
      </c>
      <c r="E17" s="28">
        <f t="shared" si="1"/>
        <v>531864.65495220781</v>
      </c>
      <c r="F17" s="41">
        <v>436022.65495220775</v>
      </c>
    </row>
    <row r="18" spans="1:6" x14ac:dyDescent="0.25">
      <c r="A18" s="24">
        <v>2000</v>
      </c>
      <c r="B18" s="45">
        <f t="shared" si="0"/>
        <v>505610.04380410502</v>
      </c>
      <c r="C18" s="26">
        <v>399744.04380410502</v>
      </c>
      <c r="D18" s="27">
        <v>105866</v>
      </c>
      <c r="E18" s="28">
        <f t="shared" si="1"/>
        <v>1029318.2880384579</v>
      </c>
      <c r="F18" s="41">
        <v>923452.28803845786</v>
      </c>
    </row>
    <row r="19" spans="1:6" x14ac:dyDescent="0.25">
      <c r="A19" s="24">
        <v>2001</v>
      </c>
      <c r="B19" s="45">
        <f t="shared" si="0"/>
        <v>539815.41488207714</v>
      </c>
      <c r="C19" s="26">
        <v>351073.41488207708</v>
      </c>
      <c r="D19" s="27">
        <v>188742</v>
      </c>
      <c r="E19" s="28">
        <f t="shared" si="1"/>
        <v>1269344.4240296581</v>
      </c>
      <c r="F19" s="41">
        <v>1080602.4240296581</v>
      </c>
    </row>
    <row r="20" spans="1:6" x14ac:dyDescent="0.25">
      <c r="A20" s="24">
        <v>2002</v>
      </c>
      <c r="B20" s="45">
        <f t="shared" si="0"/>
        <v>572829.68869200977</v>
      </c>
      <c r="C20" s="26">
        <v>396113.68869200983</v>
      </c>
      <c r="D20" s="27">
        <v>176716</v>
      </c>
      <c r="E20" s="28">
        <f t="shared" si="1"/>
        <v>1404494.7291392093</v>
      </c>
      <c r="F20" s="41">
        <v>1227778.7291392093</v>
      </c>
    </row>
    <row r="21" spans="1:6" x14ac:dyDescent="0.25">
      <c r="A21" s="24">
        <v>2003</v>
      </c>
      <c r="B21" s="45">
        <f t="shared" si="0"/>
        <v>415196.43385130988</v>
      </c>
      <c r="C21" s="26">
        <v>280399.43385130988</v>
      </c>
      <c r="D21" s="27">
        <v>134797</v>
      </c>
      <c r="E21" s="28">
        <f t="shared" si="1"/>
        <v>730376.0377528806</v>
      </c>
      <c r="F21" s="41">
        <v>595579.0377528806</v>
      </c>
    </row>
    <row r="22" spans="1:6" x14ac:dyDescent="0.25">
      <c r="A22" s="24">
        <v>2004</v>
      </c>
      <c r="B22" s="45">
        <f t="shared" si="0"/>
        <v>507893.39383807994</v>
      </c>
      <c r="C22" s="26">
        <v>334280.39383807994</v>
      </c>
      <c r="D22" s="27">
        <v>173613</v>
      </c>
      <c r="E22" s="28">
        <f t="shared" si="1"/>
        <v>978920.22492267983</v>
      </c>
      <c r="F22" s="41">
        <v>805307.22492267983</v>
      </c>
    </row>
    <row r="23" spans="1:6" x14ac:dyDescent="0.25">
      <c r="A23" s="24">
        <v>2005</v>
      </c>
      <c r="B23" s="45">
        <f t="shared" si="0"/>
        <v>418552.59098529996</v>
      </c>
      <c r="C23" s="26">
        <v>288904.59098529996</v>
      </c>
      <c r="D23" s="27">
        <v>129648</v>
      </c>
      <c r="E23" s="28">
        <f t="shared" si="1"/>
        <v>570362.9454663099</v>
      </c>
      <c r="F23" s="41">
        <v>440714.9454663099</v>
      </c>
    </row>
    <row r="24" spans="1:6" x14ac:dyDescent="0.25">
      <c r="A24" s="24">
        <v>2006</v>
      </c>
      <c r="B24" s="45">
        <f t="shared" si="0"/>
        <v>411587.07112412987</v>
      </c>
      <c r="C24" s="26">
        <v>322939.07112412987</v>
      </c>
      <c r="D24" s="27">
        <v>88648</v>
      </c>
      <c r="E24" s="28">
        <f t="shared" si="1"/>
        <v>703856.01703763718</v>
      </c>
      <c r="F24" s="41">
        <v>615208.01703763718</v>
      </c>
    </row>
    <row r="25" spans="1:6" x14ac:dyDescent="0.25">
      <c r="A25" s="24">
        <v>2007</v>
      </c>
      <c r="B25" s="45">
        <f t="shared" si="0"/>
        <v>354513.7853914299</v>
      </c>
      <c r="C25" s="26">
        <v>237768.7853914299</v>
      </c>
      <c r="D25" s="27">
        <v>116745</v>
      </c>
      <c r="E25" s="28">
        <f t="shared" si="1"/>
        <v>704045.63996110973</v>
      </c>
      <c r="F25" s="41">
        <v>587300.63996110973</v>
      </c>
    </row>
    <row r="26" spans="1:6" x14ac:dyDescent="0.25">
      <c r="A26" s="24">
        <v>2008</v>
      </c>
      <c r="B26" s="45">
        <f t="shared" si="0"/>
        <v>1038185.5151724771</v>
      </c>
      <c r="C26" s="26">
        <v>783467.51517247711</v>
      </c>
      <c r="D26" s="27">
        <v>254718</v>
      </c>
      <c r="E26" s="28">
        <f t="shared" si="1"/>
        <v>2691972.0761334612</v>
      </c>
      <c r="F26" s="41">
        <v>2437254.0761334612</v>
      </c>
    </row>
    <row r="27" spans="1:6" x14ac:dyDescent="0.25">
      <c r="A27" s="24">
        <v>2009</v>
      </c>
      <c r="B27" s="45">
        <f t="shared" si="0"/>
        <v>1175782.8648229898</v>
      </c>
      <c r="C27" s="26">
        <v>812783.86482298968</v>
      </c>
      <c r="D27" s="27">
        <v>362999</v>
      </c>
      <c r="E27" s="28">
        <f t="shared" si="1"/>
        <v>3514498.5670896489</v>
      </c>
      <c r="F27" s="41">
        <v>3151499.5670896489</v>
      </c>
    </row>
    <row r="28" spans="1:6" x14ac:dyDescent="0.25">
      <c r="A28" s="24">
        <v>2010</v>
      </c>
      <c r="B28" s="45">
        <f t="shared" si="0"/>
        <v>12154.922542800001</v>
      </c>
      <c r="C28" s="26">
        <v>2978.9225428000004</v>
      </c>
      <c r="D28" s="27">
        <v>9176</v>
      </c>
      <c r="E28" s="28">
        <f t="shared" si="1"/>
        <v>12096.978429340001</v>
      </c>
      <c r="F28" s="41">
        <v>2920.9784293400003</v>
      </c>
    </row>
    <row r="29" spans="1:6" x14ac:dyDescent="0.25">
      <c r="A29" s="24">
        <v>2011</v>
      </c>
      <c r="B29" s="45">
        <f t="shared" si="0"/>
        <v>15761.353035499998</v>
      </c>
      <c r="C29" s="26">
        <v>14888.353035499998</v>
      </c>
      <c r="D29" s="27">
        <v>873</v>
      </c>
      <c r="E29" s="28">
        <f t="shared" si="1"/>
        <v>33052.444663200004</v>
      </c>
      <c r="F29" s="41">
        <v>32179.4446632</v>
      </c>
    </row>
    <row r="30" spans="1:6" x14ac:dyDescent="0.25">
      <c r="A30" s="24">
        <v>2012</v>
      </c>
      <c r="B30" s="45">
        <f t="shared" si="0"/>
        <v>135055.96909052931</v>
      </c>
      <c r="C30" s="26">
        <v>127427.96909052932</v>
      </c>
      <c r="D30" s="27">
        <v>7628</v>
      </c>
      <c r="E30" s="28">
        <f t="shared" si="1"/>
        <v>139794.4950383176</v>
      </c>
      <c r="F30" s="41">
        <v>132166.4950383176</v>
      </c>
    </row>
    <row r="31" spans="1:6" x14ac:dyDescent="0.25">
      <c r="A31" s="24">
        <v>2013</v>
      </c>
      <c r="B31" s="45">
        <f t="shared" si="0"/>
        <v>67279.200485317386</v>
      </c>
      <c r="C31" s="26">
        <v>36241.200485317378</v>
      </c>
      <c r="D31" s="27">
        <v>31038</v>
      </c>
      <c r="E31" s="28">
        <f t="shared" si="1"/>
        <v>63216.139252159803</v>
      </c>
      <c r="F31" s="41">
        <v>32178.139252159803</v>
      </c>
    </row>
    <row r="32" spans="1:6" s="20" customFormat="1" x14ac:dyDescent="0.25">
      <c r="A32" s="24">
        <v>2014</v>
      </c>
      <c r="B32" s="45">
        <f t="shared" si="0"/>
        <v>449390.57579626516</v>
      </c>
      <c r="C32" s="26">
        <v>379478.57579626516</v>
      </c>
      <c r="D32" s="27">
        <v>69912</v>
      </c>
      <c r="E32" s="28">
        <f t="shared" si="1"/>
        <v>454173.20569895586</v>
      </c>
      <c r="F32" s="41">
        <v>384261.20569895586</v>
      </c>
    </row>
    <row r="33" spans="1:6" x14ac:dyDescent="0.25">
      <c r="A33" s="24">
        <v>2015</v>
      </c>
      <c r="B33" s="45">
        <f t="shared" si="0"/>
        <v>18160.549330953854</v>
      </c>
      <c r="C33" s="26">
        <v>13064.549330953854</v>
      </c>
      <c r="D33" s="27">
        <v>5096</v>
      </c>
      <c r="E33" s="28">
        <f t="shared" si="1"/>
        <v>17338.089324144446</v>
      </c>
      <c r="F33" s="41">
        <v>12242.089324144446</v>
      </c>
    </row>
    <row r="34" spans="1:6" x14ac:dyDescent="0.25">
      <c r="A34" s="24">
        <v>2016</v>
      </c>
      <c r="B34" s="45">
        <f t="shared" si="0"/>
        <v>4757.9435160800003</v>
      </c>
      <c r="C34" s="26">
        <v>2270.9435160800003</v>
      </c>
      <c r="D34" s="27">
        <v>2487</v>
      </c>
      <c r="E34" s="28">
        <f t="shared" si="1"/>
        <v>4741.7582049400007</v>
      </c>
      <c r="F34" s="41">
        <v>2254.7582049400007</v>
      </c>
    </row>
    <row r="35" spans="1:6" s="20" customFormat="1" x14ac:dyDescent="0.25">
      <c r="A35" s="24">
        <v>2017</v>
      </c>
      <c r="B35" s="45">
        <f t="shared" si="0"/>
        <v>331668.49291109998</v>
      </c>
      <c r="C35" s="26">
        <v>249365.49291109998</v>
      </c>
      <c r="D35" s="27">
        <v>82303</v>
      </c>
      <c r="E35" s="28">
        <f t="shared" si="1"/>
        <v>1144101.7965534718</v>
      </c>
      <c r="F35" s="41">
        <v>1061798.7965534718</v>
      </c>
    </row>
    <row r="36" spans="1:6" x14ac:dyDescent="0.25">
      <c r="B36" s="33"/>
    </row>
    <row r="37" spans="1:6" x14ac:dyDescent="0.25">
      <c r="B37" s="50"/>
      <c r="C37" s="50"/>
      <c r="D37" s="50"/>
    </row>
  </sheetData>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1"/>
  <sheetViews>
    <sheetView topLeftCell="K1" workbookViewId="0">
      <selection activeCell="P1" sqref="P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 min="7" max="7" width="8.85546875" style="20" bestFit="1"/>
    <col min="8" max="9" width="8.85546875" style="20"/>
    <col min="10" max="10" width="11" style="20" customWidth="1"/>
  </cols>
  <sheetData>
    <row r="1" spans="1:15" ht="15.75" thickBot="1" x14ac:dyDescent="0.3">
      <c r="B1" s="20" t="s">
        <v>17</v>
      </c>
    </row>
    <row r="2" spans="1:15" ht="14.45" customHeight="1" x14ac:dyDescent="0.25">
      <c r="H2" s="53"/>
      <c r="I2" s="110" t="s">
        <v>78</v>
      </c>
      <c r="J2" s="110"/>
      <c r="K2" s="79"/>
      <c r="L2" s="54"/>
      <c r="M2" s="110" t="s">
        <v>79</v>
      </c>
      <c r="N2" s="110"/>
      <c r="O2" s="79"/>
    </row>
    <row r="3" spans="1:15" x14ac:dyDescent="0.25">
      <c r="A3" s="20" t="s">
        <v>107</v>
      </c>
      <c r="B3" s="24" t="s">
        <v>23</v>
      </c>
      <c r="C3" s="52" t="s">
        <v>74</v>
      </c>
      <c r="D3" s="11" t="s">
        <v>75</v>
      </c>
      <c r="E3" s="12" t="s">
        <v>1</v>
      </c>
      <c r="F3" s="13" t="s">
        <v>76</v>
      </c>
      <c r="G3" s="40" t="s">
        <v>77</v>
      </c>
      <c r="H3" s="55" t="s">
        <v>80</v>
      </c>
      <c r="I3" s="59" t="s">
        <v>71</v>
      </c>
      <c r="J3" s="73" t="s">
        <v>70</v>
      </c>
      <c r="K3" s="80" t="s">
        <v>81</v>
      </c>
      <c r="L3" s="64" t="s">
        <v>95</v>
      </c>
      <c r="M3" s="59" t="s">
        <v>71</v>
      </c>
      <c r="N3" s="84" t="s">
        <v>70</v>
      </c>
      <c r="O3" s="89" t="s">
        <v>96</v>
      </c>
    </row>
    <row r="4" spans="1:15" x14ac:dyDescent="0.25">
      <c r="B4" s="24">
        <v>1986</v>
      </c>
      <c r="C4" s="45">
        <f t="shared" ref="C4:C35" si="0">D4+E4</f>
        <v>329312.41227560001</v>
      </c>
      <c r="D4" s="26">
        <v>56178.4122756</v>
      </c>
      <c r="E4" s="27">
        <v>273134</v>
      </c>
      <c r="F4" s="28">
        <f t="shared" ref="F4:F35" si="1">E4+G4</f>
        <v>329991.12718409998</v>
      </c>
      <c r="G4" s="41">
        <v>56857.127184099998</v>
      </c>
      <c r="H4" s="56"/>
      <c r="I4" s="60">
        <v>0.65339999999999898</v>
      </c>
      <c r="J4" s="74">
        <v>0.34660000000000002</v>
      </c>
      <c r="K4" s="81"/>
      <c r="L4" s="65"/>
      <c r="M4" s="91">
        <f>ROUND((0.5*(E36+E37))/(0.5*(F36+F37)),3)</f>
        <v>0.59599999999999997</v>
      </c>
      <c r="N4" s="92">
        <f>ROUND((0.5*(G36+G37))/(0.5*(F36+F37)),3)</f>
        <v>0.40400000000000003</v>
      </c>
      <c r="O4" s="90"/>
    </row>
    <row r="5" spans="1:15" s="2" customFormat="1" x14ac:dyDescent="0.25">
      <c r="A5" s="20"/>
      <c r="B5" s="24">
        <v>1987</v>
      </c>
      <c r="C5" s="45">
        <f t="shared" si="0"/>
        <v>393389.17244480003</v>
      </c>
      <c r="D5" s="26">
        <v>70883.172444800046</v>
      </c>
      <c r="E5" s="27">
        <v>322506</v>
      </c>
      <c r="F5" s="28">
        <f t="shared" si="1"/>
        <v>386330.28554792004</v>
      </c>
      <c r="G5" s="41">
        <v>63824.285547920023</v>
      </c>
      <c r="H5" s="56"/>
      <c r="I5" s="61"/>
      <c r="J5" s="75"/>
      <c r="K5" s="82"/>
      <c r="L5" s="66"/>
      <c r="M5" s="61"/>
      <c r="N5" s="86"/>
      <c r="O5" s="89"/>
    </row>
    <row r="6" spans="1:15" x14ac:dyDescent="0.25">
      <c r="B6" s="24">
        <v>1988</v>
      </c>
      <c r="C6" s="45">
        <f t="shared" si="0"/>
        <v>475037.90261953999</v>
      </c>
      <c r="D6" s="26">
        <v>173647.90261954002</v>
      </c>
      <c r="E6" s="27">
        <v>301390</v>
      </c>
      <c r="F6" s="28">
        <f t="shared" si="1"/>
        <v>483637.61235550011</v>
      </c>
      <c r="G6" s="41">
        <v>182247.61235550008</v>
      </c>
      <c r="H6" s="56"/>
      <c r="I6" s="62"/>
      <c r="J6" s="76"/>
      <c r="K6" s="82"/>
      <c r="L6" s="67"/>
      <c r="M6" s="62"/>
      <c r="N6" s="85"/>
      <c r="O6" s="89"/>
    </row>
    <row r="7" spans="1:15" x14ac:dyDescent="0.25">
      <c r="B7" s="24">
        <v>1989</v>
      </c>
      <c r="C7" s="45">
        <f t="shared" si="0"/>
        <v>506515.07174255</v>
      </c>
      <c r="D7" s="26">
        <v>126076.07174255003</v>
      </c>
      <c r="E7" s="27">
        <v>380439</v>
      </c>
      <c r="F7" s="28">
        <f t="shared" si="1"/>
        <v>506147.52685018902</v>
      </c>
      <c r="G7" s="41">
        <v>125708.52685018902</v>
      </c>
      <c r="H7" s="56"/>
      <c r="I7" s="62"/>
      <c r="J7" s="76"/>
      <c r="K7" s="82"/>
      <c r="L7" s="67"/>
      <c r="M7" s="62"/>
      <c r="N7" s="85"/>
      <c r="O7" s="89"/>
    </row>
    <row r="8" spans="1:15" x14ac:dyDescent="0.25">
      <c r="B8" s="24">
        <v>1990</v>
      </c>
      <c r="C8" s="45">
        <f t="shared" si="0"/>
        <v>604695.65630524303</v>
      </c>
      <c r="D8" s="26">
        <v>112686.65630524304</v>
      </c>
      <c r="E8" s="27">
        <v>492009</v>
      </c>
      <c r="F8" s="28">
        <f t="shared" si="1"/>
        <v>620553.80704048998</v>
      </c>
      <c r="G8" s="41">
        <v>128544.80704049002</v>
      </c>
      <c r="H8" s="56"/>
      <c r="I8" s="62"/>
      <c r="J8" s="76"/>
      <c r="K8" s="82"/>
      <c r="L8" s="67"/>
      <c r="M8" s="62"/>
      <c r="N8" s="85"/>
      <c r="O8" s="89"/>
    </row>
    <row r="9" spans="1:15" s="9" customFormat="1" x14ac:dyDescent="0.25">
      <c r="A9" s="20"/>
      <c r="B9" s="24">
        <v>1991</v>
      </c>
      <c r="C9" s="45">
        <f t="shared" si="0"/>
        <v>651625.30605669995</v>
      </c>
      <c r="D9" s="26">
        <v>245265.30605669998</v>
      </c>
      <c r="E9" s="27">
        <v>406360</v>
      </c>
      <c r="F9" s="28">
        <f t="shared" si="1"/>
        <v>612606.69434793992</v>
      </c>
      <c r="G9" s="41">
        <v>206246.69434793995</v>
      </c>
      <c r="H9" s="56"/>
      <c r="I9" s="62"/>
      <c r="J9" s="76"/>
      <c r="K9" s="82"/>
      <c r="L9" s="67"/>
      <c r="M9" s="62"/>
      <c r="N9" s="85"/>
      <c r="O9" s="89"/>
    </row>
    <row r="10" spans="1:15" x14ac:dyDescent="0.25">
      <c r="B10" s="24">
        <v>1992</v>
      </c>
      <c r="C10" s="45">
        <f t="shared" si="0"/>
        <v>430429.76693416003</v>
      </c>
      <c r="D10" s="26">
        <v>135944.76693416</v>
      </c>
      <c r="E10" s="27">
        <v>294485</v>
      </c>
      <c r="F10" s="28">
        <f t="shared" si="1"/>
        <v>400012.51566947001</v>
      </c>
      <c r="G10" s="41">
        <v>105527.51566947001</v>
      </c>
      <c r="H10" s="56"/>
      <c r="I10" s="62"/>
      <c r="J10" s="76"/>
      <c r="K10" s="82"/>
      <c r="L10" s="67"/>
      <c r="M10" s="62"/>
      <c r="N10" s="85"/>
      <c r="O10" s="89"/>
    </row>
    <row r="11" spans="1:15" x14ac:dyDescent="0.25">
      <c r="B11" s="24">
        <v>1993</v>
      </c>
      <c r="C11" s="45">
        <f t="shared" si="0"/>
        <v>411586.47136689996</v>
      </c>
      <c r="D11" s="26">
        <v>95115.471366899947</v>
      </c>
      <c r="E11" s="27">
        <v>316471</v>
      </c>
      <c r="F11" s="28">
        <f t="shared" si="1"/>
        <v>422995.52628539997</v>
      </c>
      <c r="G11" s="41">
        <v>106524.52628539996</v>
      </c>
      <c r="H11" s="56"/>
      <c r="I11" s="62"/>
      <c r="J11" s="76"/>
      <c r="K11" s="82"/>
      <c r="L11" s="67"/>
      <c r="M11" s="62"/>
      <c r="N11" s="85"/>
      <c r="O11" s="89"/>
    </row>
    <row r="12" spans="1:15" x14ac:dyDescent="0.25">
      <c r="B12" s="24">
        <v>1994</v>
      </c>
      <c r="C12" s="45">
        <f t="shared" si="0"/>
        <v>445991.28149359999</v>
      </c>
      <c r="D12" s="26">
        <v>110040.28149359996</v>
      </c>
      <c r="E12" s="27">
        <v>335951</v>
      </c>
      <c r="F12" s="28">
        <f t="shared" si="1"/>
        <v>479557.59136962006</v>
      </c>
      <c r="G12" s="41">
        <v>143606.59136962006</v>
      </c>
      <c r="H12" s="57"/>
      <c r="I12" s="63"/>
      <c r="J12" s="76"/>
      <c r="K12" s="82"/>
      <c r="L12" s="67"/>
      <c r="M12" s="62"/>
      <c r="N12" s="85"/>
      <c r="O12" s="89"/>
    </row>
    <row r="13" spans="1:15" x14ac:dyDescent="0.25">
      <c r="B13" s="24">
        <v>1995</v>
      </c>
      <c r="C13" s="45">
        <f t="shared" si="0"/>
        <v>455703.48257270001</v>
      </c>
      <c r="D13" s="26">
        <v>80428.482572699999</v>
      </c>
      <c r="E13" s="27">
        <v>375275</v>
      </c>
      <c r="F13" s="28">
        <f t="shared" si="1"/>
        <v>454239.89115519996</v>
      </c>
      <c r="G13" s="41">
        <v>78964.891155199992</v>
      </c>
      <c r="H13" s="57"/>
      <c r="I13" s="63"/>
      <c r="J13" s="76"/>
      <c r="K13" s="82"/>
      <c r="L13" s="67"/>
      <c r="M13" s="62"/>
      <c r="N13" s="85"/>
      <c r="O13" s="89"/>
    </row>
    <row r="14" spans="1:15" x14ac:dyDescent="0.25">
      <c r="B14" s="24">
        <v>1996</v>
      </c>
      <c r="C14" s="45">
        <f t="shared" si="0"/>
        <v>412740.40146021999</v>
      </c>
      <c r="D14" s="26">
        <v>105734.40146022</v>
      </c>
      <c r="E14" s="27">
        <v>307006</v>
      </c>
      <c r="F14" s="28">
        <f t="shared" si="1"/>
        <v>415976.8992321</v>
      </c>
      <c r="G14" s="41">
        <v>108970.8992321</v>
      </c>
      <c r="H14" s="57"/>
      <c r="I14" s="63"/>
      <c r="J14" s="76"/>
      <c r="K14" s="82"/>
      <c r="L14" s="67"/>
      <c r="M14" s="62"/>
      <c r="N14" s="85"/>
      <c r="O14" s="89"/>
    </row>
    <row r="15" spans="1:15" x14ac:dyDescent="0.25">
      <c r="B15" s="24">
        <v>1997</v>
      </c>
      <c r="C15" s="45">
        <f t="shared" si="0"/>
        <v>434177.17190720001</v>
      </c>
      <c r="D15" s="26">
        <v>121814.17190720003</v>
      </c>
      <c r="E15" s="27">
        <v>312363</v>
      </c>
      <c r="F15" s="28">
        <f t="shared" si="1"/>
        <v>392289.12607602001</v>
      </c>
      <c r="G15" s="41">
        <v>79926.126076020024</v>
      </c>
      <c r="H15" s="57"/>
      <c r="I15" s="63"/>
      <c r="J15" s="76"/>
      <c r="K15" s="82"/>
      <c r="L15" s="67"/>
      <c r="M15" s="62"/>
      <c r="N15" s="85"/>
      <c r="O15" s="89"/>
    </row>
    <row r="16" spans="1:15" x14ac:dyDescent="0.25">
      <c r="B16" s="24">
        <v>1998</v>
      </c>
      <c r="C16" s="45">
        <f t="shared" si="0"/>
        <v>449140.4088594999</v>
      </c>
      <c r="D16" s="26">
        <v>155270.4088594999</v>
      </c>
      <c r="E16" s="27">
        <v>293870</v>
      </c>
      <c r="F16" s="28">
        <f t="shared" si="1"/>
        <v>393607.17313022004</v>
      </c>
      <c r="G16" s="41">
        <v>99737.173130220006</v>
      </c>
      <c r="H16" s="57"/>
      <c r="I16" s="63"/>
      <c r="J16" s="76"/>
      <c r="K16" s="82"/>
      <c r="L16" s="67"/>
      <c r="M16" s="62"/>
      <c r="N16" s="85"/>
      <c r="O16" s="89"/>
    </row>
    <row r="17" spans="1:15" x14ac:dyDescent="0.25">
      <c r="A17" s="20">
        <f>_xlfn.RANK.AVG(C17,$C$17:$C$26)</f>
        <v>4</v>
      </c>
      <c r="B17" s="24">
        <v>1999</v>
      </c>
      <c r="C17" s="45">
        <f t="shared" si="0"/>
        <v>562563.19307243009</v>
      </c>
      <c r="D17" s="26">
        <v>147479.19307243003</v>
      </c>
      <c r="E17" s="27">
        <v>415084</v>
      </c>
      <c r="F17" s="28">
        <f t="shared" si="1"/>
        <v>598616.57401141617</v>
      </c>
      <c r="G17" s="41">
        <v>183532.57401141612</v>
      </c>
      <c r="H17" s="57"/>
      <c r="I17" s="63"/>
      <c r="J17" s="76"/>
      <c r="K17" s="82"/>
      <c r="L17" s="67"/>
      <c r="M17" s="62"/>
      <c r="N17" s="85"/>
      <c r="O17" s="89"/>
    </row>
    <row r="18" spans="1:15" x14ac:dyDescent="0.25">
      <c r="A18" s="20">
        <f t="shared" ref="A18:A26" si="2">_xlfn.RANK.AVG(C18,$C$17:$C$26)</f>
        <v>3</v>
      </c>
      <c r="B18" s="24">
        <v>2000</v>
      </c>
      <c r="C18" s="45">
        <f t="shared" si="0"/>
        <v>583608.52389146981</v>
      </c>
      <c r="D18" s="26">
        <v>256484.52389146984</v>
      </c>
      <c r="E18" s="27">
        <v>327124</v>
      </c>
      <c r="F18" s="28">
        <f t="shared" si="1"/>
        <v>666674.24158585572</v>
      </c>
      <c r="G18" s="41">
        <v>339550.24158585572</v>
      </c>
      <c r="H18" s="57"/>
      <c r="I18" s="63"/>
      <c r="J18" s="76"/>
      <c r="K18" s="82"/>
      <c r="L18" s="67"/>
      <c r="M18" s="62"/>
      <c r="N18" s="85"/>
      <c r="O18" s="89"/>
    </row>
    <row r="19" spans="1:15" x14ac:dyDescent="0.25">
      <c r="A19" s="20">
        <f t="shared" si="2"/>
        <v>10</v>
      </c>
      <c r="B19" s="24">
        <v>2001</v>
      </c>
      <c r="C19" s="45">
        <f t="shared" si="0"/>
        <v>384921.19415799004</v>
      </c>
      <c r="D19" s="26">
        <v>132757.19415799002</v>
      </c>
      <c r="E19" s="27">
        <v>252164</v>
      </c>
      <c r="F19" s="28">
        <f t="shared" si="1"/>
        <v>423768.53953720012</v>
      </c>
      <c r="G19" s="41">
        <v>171604.53953720009</v>
      </c>
      <c r="H19" s="57"/>
      <c r="I19" s="63"/>
      <c r="J19" s="76"/>
      <c r="K19" s="82"/>
      <c r="L19" s="67"/>
      <c r="M19" s="62"/>
      <c r="N19" s="85"/>
      <c r="O19" s="89"/>
    </row>
    <row r="20" spans="1:15" x14ac:dyDescent="0.25">
      <c r="A20" s="20">
        <f t="shared" si="2"/>
        <v>6</v>
      </c>
      <c r="B20" s="24">
        <v>2002</v>
      </c>
      <c r="C20" s="45">
        <f t="shared" si="0"/>
        <v>499406.75081530993</v>
      </c>
      <c r="D20" s="26">
        <v>231872.75081530996</v>
      </c>
      <c r="E20" s="27">
        <v>267534</v>
      </c>
      <c r="F20" s="28">
        <f t="shared" si="1"/>
        <v>675620.93567342032</v>
      </c>
      <c r="G20" s="41">
        <v>408086.93567342032</v>
      </c>
      <c r="H20" s="57"/>
      <c r="I20" s="63"/>
      <c r="J20" s="76"/>
      <c r="K20" s="82"/>
      <c r="L20" s="67"/>
      <c r="M20" s="62"/>
      <c r="N20" s="85"/>
      <c r="O20" s="89"/>
    </row>
    <row r="21" spans="1:15" x14ac:dyDescent="0.25">
      <c r="A21" s="20">
        <f t="shared" si="2"/>
        <v>5</v>
      </c>
      <c r="B21" s="24">
        <v>2003</v>
      </c>
      <c r="C21" s="45">
        <f t="shared" si="0"/>
        <v>520207.44552725996</v>
      </c>
      <c r="D21" s="26">
        <v>228051.44552725999</v>
      </c>
      <c r="E21" s="27">
        <v>292156</v>
      </c>
      <c r="F21" s="28">
        <f t="shared" si="1"/>
        <v>550061.98474094004</v>
      </c>
      <c r="G21" s="41">
        <v>257905.98474094001</v>
      </c>
      <c r="H21" s="57"/>
      <c r="I21" s="63"/>
      <c r="J21" s="76"/>
      <c r="K21" s="82"/>
      <c r="L21" s="67"/>
      <c r="M21" s="62"/>
      <c r="N21" s="85"/>
      <c r="O21" s="89"/>
    </row>
    <row r="22" spans="1:15" x14ac:dyDescent="0.25">
      <c r="A22" s="20">
        <f t="shared" si="2"/>
        <v>7</v>
      </c>
      <c r="B22" s="24">
        <v>2004</v>
      </c>
      <c r="C22" s="45">
        <f t="shared" si="0"/>
        <v>494254.97172150004</v>
      </c>
      <c r="D22" s="26">
        <v>205249.97172150007</v>
      </c>
      <c r="E22" s="27">
        <v>289005</v>
      </c>
      <c r="F22" s="28">
        <f t="shared" si="1"/>
        <v>570966.37304928014</v>
      </c>
      <c r="G22" s="41">
        <v>281961.37304928014</v>
      </c>
      <c r="H22" s="57"/>
      <c r="I22" s="63"/>
      <c r="J22" s="76"/>
      <c r="K22" s="82"/>
      <c r="L22" s="67"/>
      <c r="M22" s="62"/>
      <c r="N22" s="85"/>
      <c r="O22" s="89"/>
    </row>
    <row r="23" spans="1:15" x14ac:dyDescent="0.25">
      <c r="A23" s="20">
        <f t="shared" si="2"/>
        <v>8</v>
      </c>
      <c r="B23" s="24">
        <v>2005</v>
      </c>
      <c r="C23" s="45">
        <f t="shared" si="0"/>
        <v>474937.41925027303</v>
      </c>
      <c r="D23" s="26">
        <v>167722.41925027306</v>
      </c>
      <c r="E23" s="27">
        <v>307215</v>
      </c>
      <c r="F23" s="28">
        <f t="shared" si="1"/>
        <v>490465.23002031608</v>
      </c>
      <c r="G23" s="41">
        <v>183250.23002031608</v>
      </c>
      <c r="H23" s="57"/>
      <c r="I23" s="63"/>
      <c r="J23" s="76"/>
      <c r="K23" s="82"/>
      <c r="L23" s="67"/>
      <c r="M23" s="62"/>
      <c r="N23" s="85"/>
      <c r="O23" s="89"/>
    </row>
    <row r="24" spans="1:15" x14ac:dyDescent="0.25">
      <c r="A24" s="20">
        <f t="shared" si="2"/>
        <v>2</v>
      </c>
      <c r="B24" s="24">
        <v>2006</v>
      </c>
      <c r="C24" s="45">
        <f t="shared" si="0"/>
        <v>607268.56042331003</v>
      </c>
      <c r="D24" s="26">
        <v>251712.56042331003</v>
      </c>
      <c r="E24" s="27">
        <v>355556</v>
      </c>
      <c r="F24" s="28">
        <f t="shared" si="1"/>
        <v>669040.16903717013</v>
      </c>
      <c r="G24" s="41">
        <v>313484.16903717013</v>
      </c>
      <c r="H24" s="57"/>
      <c r="I24" s="63"/>
      <c r="J24" s="76"/>
      <c r="K24" s="82"/>
      <c r="L24" s="67"/>
      <c r="M24" s="62"/>
      <c r="N24" s="85"/>
      <c r="O24" s="89"/>
    </row>
    <row r="25" spans="1:15" x14ac:dyDescent="0.25">
      <c r="A25" s="20">
        <f t="shared" si="2"/>
        <v>1</v>
      </c>
      <c r="B25" s="24">
        <v>2007</v>
      </c>
      <c r="C25" s="45">
        <f t="shared" si="0"/>
        <v>627714.79660219024</v>
      </c>
      <c r="D25" s="26">
        <v>248153.79660219018</v>
      </c>
      <c r="E25" s="27">
        <v>379561</v>
      </c>
      <c r="F25" s="28">
        <f t="shared" si="1"/>
        <v>716011.17360323016</v>
      </c>
      <c r="G25" s="41">
        <v>336450.17360323016</v>
      </c>
      <c r="H25" s="57"/>
      <c r="I25" s="63"/>
      <c r="J25" s="77"/>
      <c r="K25" s="82"/>
      <c r="L25" s="67"/>
      <c r="M25" s="62"/>
      <c r="N25" s="85"/>
      <c r="O25" s="89"/>
    </row>
    <row r="26" spans="1:15" x14ac:dyDescent="0.25">
      <c r="A26" s="20">
        <f t="shared" si="2"/>
        <v>9</v>
      </c>
      <c r="B26" s="24">
        <v>2008</v>
      </c>
      <c r="C26" s="45">
        <f t="shared" si="0"/>
        <v>393802.98257787793</v>
      </c>
      <c r="D26" s="26">
        <v>109909.9825778779</v>
      </c>
      <c r="E26" s="27">
        <v>283893</v>
      </c>
      <c r="F26" s="28">
        <f t="shared" si="1"/>
        <v>456011.06073783792</v>
      </c>
      <c r="G26" s="41">
        <v>172118.06073783795</v>
      </c>
      <c r="H26" s="57"/>
      <c r="I26" s="63"/>
      <c r="J26" s="77"/>
      <c r="K26" s="82"/>
      <c r="L26" s="67"/>
      <c r="M26" s="62"/>
      <c r="N26" s="85"/>
      <c r="O26" s="89"/>
    </row>
    <row r="27" spans="1:15" x14ac:dyDescent="0.25">
      <c r="B27" s="24">
        <v>2009</v>
      </c>
      <c r="C27" s="45">
        <f t="shared" si="0"/>
        <v>397234.57983687293</v>
      </c>
      <c r="D27" s="26">
        <v>113602.57983687293</v>
      </c>
      <c r="E27" s="27">
        <v>283632</v>
      </c>
      <c r="F27" s="28">
        <f t="shared" si="1"/>
        <v>411491.96098799189</v>
      </c>
      <c r="G27" s="41">
        <v>127859.96098799192</v>
      </c>
      <c r="H27" s="57"/>
      <c r="I27" s="63"/>
      <c r="J27" s="77"/>
      <c r="K27" s="82"/>
      <c r="L27" s="67"/>
      <c r="M27" s="62"/>
      <c r="N27" s="85"/>
      <c r="O27" s="89"/>
    </row>
    <row r="28" spans="1:15" x14ac:dyDescent="0.25">
      <c r="B28" s="24">
        <v>2010</v>
      </c>
      <c r="C28" s="45">
        <f t="shared" si="0"/>
        <v>277269.38160525</v>
      </c>
      <c r="D28" s="26">
        <v>74867.381605250019</v>
      </c>
      <c r="E28" s="27">
        <v>202402</v>
      </c>
      <c r="F28" s="28">
        <f t="shared" si="1"/>
        <v>284019.95316806994</v>
      </c>
      <c r="G28" s="41">
        <v>81617.953168069973</v>
      </c>
      <c r="H28" s="57"/>
      <c r="I28" s="63"/>
      <c r="J28" s="77"/>
      <c r="K28" s="82"/>
      <c r="L28" s="67"/>
      <c r="M28" s="62"/>
      <c r="N28" s="85"/>
      <c r="O28" s="89"/>
    </row>
    <row r="29" spans="1:15" x14ac:dyDescent="0.25">
      <c r="B29" s="24">
        <v>2011</v>
      </c>
      <c r="C29" s="45">
        <f t="shared" si="0"/>
        <v>213315.48768330002</v>
      </c>
      <c r="D29" s="26">
        <v>44586.487683300009</v>
      </c>
      <c r="E29" s="27">
        <v>168729</v>
      </c>
      <c r="F29" s="28">
        <f t="shared" si="1"/>
        <v>231768.45917394001</v>
      </c>
      <c r="G29" s="41">
        <v>63039.459173940013</v>
      </c>
      <c r="H29" s="57"/>
      <c r="I29" s="63"/>
      <c r="J29" s="77"/>
      <c r="K29" s="82"/>
      <c r="L29" s="67"/>
      <c r="M29" s="62"/>
      <c r="N29" s="85"/>
      <c r="O29" s="89"/>
    </row>
    <row r="30" spans="1:15" x14ac:dyDescent="0.25">
      <c r="B30" s="24">
        <v>2012</v>
      </c>
      <c r="C30" s="45">
        <f t="shared" si="0"/>
        <v>214426.97882583001</v>
      </c>
      <c r="D30" s="26">
        <v>37002.97882583001</v>
      </c>
      <c r="E30" s="27">
        <v>177424</v>
      </c>
      <c r="F30" s="28">
        <f t="shared" si="1"/>
        <v>238737.95868010996</v>
      </c>
      <c r="G30" s="41">
        <v>61313.958680109965</v>
      </c>
      <c r="H30" s="57">
        <v>509788</v>
      </c>
      <c r="I30" s="63">
        <f>H30*I$4</f>
        <v>333095.47919999948</v>
      </c>
      <c r="J30" s="77">
        <f>H30*J$4</f>
        <v>176692.5208</v>
      </c>
      <c r="K30" s="82">
        <v>509788</v>
      </c>
      <c r="L30" s="68">
        <f>O30</f>
        <v>583608.52389146981</v>
      </c>
      <c r="M30" s="63">
        <f t="shared" ref="M30:N34" si="3">L30*M$4</f>
        <v>347830.68023931602</v>
      </c>
      <c r="N30" s="87">
        <f t="shared" si="3"/>
        <v>140523.59481668368</v>
      </c>
      <c r="O30" s="82">
        <f>VLOOKUP(VLOOKUP(3,$A$17:$B$26,2,FALSE),$B$17:$C$26,2,FALSE)</f>
        <v>583608.52389146981</v>
      </c>
    </row>
    <row r="31" spans="1:15" x14ac:dyDescent="0.25">
      <c r="B31" s="24">
        <v>2013</v>
      </c>
      <c r="C31" s="45">
        <f t="shared" si="0"/>
        <v>197493.96159586002</v>
      </c>
      <c r="D31" s="26">
        <v>46312.961595860004</v>
      </c>
      <c r="E31" s="27">
        <v>151181</v>
      </c>
      <c r="F31" s="28">
        <f t="shared" si="1"/>
        <v>248502.89413522999</v>
      </c>
      <c r="G31" s="41">
        <v>97321.894135229973</v>
      </c>
      <c r="H31" s="57">
        <v>509788</v>
      </c>
      <c r="I31" s="63">
        <f>H31*I$4</f>
        <v>333095.47919999948</v>
      </c>
      <c r="J31" s="77">
        <f>H31*J$4</f>
        <v>176692.5208</v>
      </c>
      <c r="K31" s="82">
        <v>509788</v>
      </c>
      <c r="L31" s="68">
        <f t="shared" ref="L31:L32" si="4">O31</f>
        <v>583608.52389146981</v>
      </c>
      <c r="M31" s="63">
        <f t="shared" si="3"/>
        <v>347830.68023931602</v>
      </c>
      <c r="N31" s="87">
        <f t="shared" si="3"/>
        <v>140523.59481668368</v>
      </c>
      <c r="O31" s="82">
        <f>VLOOKUP(VLOOKUP(3,$A$17:$B$26,2,FALSE),$B$17:$C$26,2,FALSE)</f>
        <v>583608.52389146981</v>
      </c>
    </row>
    <row r="32" spans="1:15" x14ac:dyDescent="0.25">
      <c r="B32" s="24">
        <v>2014</v>
      </c>
      <c r="C32" s="45">
        <f t="shared" si="0"/>
        <v>248419.50453434899</v>
      </c>
      <c r="D32" s="26">
        <v>70759.504534348991</v>
      </c>
      <c r="E32" s="27">
        <v>177660</v>
      </c>
      <c r="F32" s="28">
        <f t="shared" si="1"/>
        <v>550480.04133802303</v>
      </c>
      <c r="G32" s="41">
        <v>372820.04133802297</v>
      </c>
      <c r="H32" s="57">
        <v>509788</v>
      </c>
      <c r="I32" s="63">
        <f>H32*I$4</f>
        <v>333095.47919999948</v>
      </c>
      <c r="J32" s="77">
        <f>H32*J$4</f>
        <v>176692.5208</v>
      </c>
      <c r="K32" s="82">
        <v>509788</v>
      </c>
      <c r="L32" s="68">
        <f t="shared" si="4"/>
        <v>583608.52389146981</v>
      </c>
      <c r="M32" s="63">
        <f t="shared" si="3"/>
        <v>347830.68023931602</v>
      </c>
      <c r="N32" s="87">
        <f t="shared" si="3"/>
        <v>140523.59481668368</v>
      </c>
      <c r="O32" s="82">
        <f>VLOOKUP(VLOOKUP(3,$A$17:$B$26,2,FALSE),$B$17:$C$26,2,FALSE)</f>
        <v>583608.52389146981</v>
      </c>
    </row>
    <row r="33" spans="2:15" s="20" customFormat="1" x14ac:dyDescent="0.25">
      <c r="B33" s="24">
        <v>2015</v>
      </c>
      <c r="C33" s="45">
        <f t="shared" si="0"/>
        <v>157519.12834475</v>
      </c>
      <c r="D33" s="26">
        <v>18701.128344750003</v>
      </c>
      <c r="E33" s="27">
        <v>138818</v>
      </c>
      <c r="F33" s="28">
        <f t="shared" si="1"/>
        <v>187261.96777578999</v>
      </c>
      <c r="G33" s="41">
        <v>48443.967775789984</v>
      </c>
      <c r="H33" s="57">
        <f>K33*0.9</f>
        <v>335744.10000000003</v>
      </c>
      <c r="I33" s="63">
        <f>H33*I$4</f>
        <v>219375.19493999967</v>
      </c>
      <c r="J33" s="77">
        <f>H33*J$4</f>
        <v>116368.90506000002</v>
      </c>
      <c r="K33" s="82">
        <v>373049</v>
      </c>
      <c r="L33" s="68">
        <f t="shared" ref="L33:L35" si="5">O33*0.9</f>
        <v>0</v>
      </c>
      <c r="M33" s="63">
        <f t="shared" si="3"/>
        <v>0</v>
      </c>
      <c r="N33" s="87">
        <f t="shared" si="3"/>
        <v>0</v>
      </c>
      <c r="O33" s="82"/>
    </row>
    <row r="34" spans="2:15" s="20" customFormat="1" x14ac:dyDescent="0.25">
      <c r="B34" s="24">
        <v>2016</v>
      </c>
      <c r="C34" s="45">
        <f t="shared" si="0"/>
        <v>151084.17021531001</v>
      </c>
      <c r="D34" s="26">
        <v>31066.170215310001</v>
      </c>
      <c r="E34" s="27">
        <v>120018</v>
      </c>
      <c r="F34" s="28">
        <f t="shared" si="1"/>
        <v>177581.96213232999</v>
      </c>
      <c r="G34" s="41">
        <v>57563.962132329994</v>
      </c>
      <c r="H34" s="57">
        <f t="shared" ref="H34:H35" si="6">K34*0.9</f>
        <v>335744.10000000003</v>
      </c>
      <c r="I34" s="63">
        <f t="shared" ref="I34:I35" si="7">H34*I$4</f>
        <v>219375.19493999967</v>
      </c>
      <c r="J34" s="77">
        <f t="shared" ref="J34:J35" si="8">H34*J$4</f>
        <v>116368.90506000002</v>
      </c>
      <c r="K34" s="82">
        <v>373049</v>
      </c>
      <c r="L34" s="68">
        <f t="shared" si="5"/>
        <v>0</v>
      </c>
      <c r="M34" s="63">
        <f t="shared" si="3"/>
        <v>0</v>
      </c>
      <c r="N34" s="87">
        <f t="shared" si="3"/>
        <v>0</v>
      </c>
      <c r="O34" s="82"/>
    </row>
    <row r="35" spans="2:15" ht="15.75" thickBot="1" x14ac:dyDescent="0.3">
      <c r="B35" s="24">
        <v>2017</v>
      </c>
      <c r="C35" s="45">
        <f t="shared" si="0"/>
        <v>153891.28535650001</v>
      </c>
      <c r="D35" s="26">
        <v>91755.285356499997</v>
      </c>
      <c r="E35" s="27">
        <v>62136</v>
      </c>
      <c r="F35" s="28">
        <f t="shared" si="1"/>
        <v>158870.69937284</v>
      </c>
      <c r="G35" s="41">
        <v>96734.699372839983</v>
      </c>
      <c r="H35" s="58">
        <f t="shared" si="6"/>
        <v>335744.10000000003</v>
      </c>
      <c r="I35" s="69">
        <f t="shared" si="7"/>
        <v>219375.19493999967</v>
      </c>
      <c r="J35" s="78">
        <f t="shared" si="8"/>
        <v>116368.90506000002</v>
      </c>
      <c r="K35" s="83">
        <v>373049</v>
      </c>
      <c r="L35" s="93">
        <f t="shared" si="5"/>
        <v>0</v>
      </c>
      <c r="M35" s="69">
        <f>L35*M$4</f>
        <v>0</v>
      </c>
      <c r="N35" s="88">
        <f>M35*N$4</f>
        <v>0</v>
      </c>
      <c r="O35" s="83"/>
    </row>
    <row r="36" spans="2:15" x14ac:dyDescent="0.25">
      <c r="B36" s="100" t="s">
        <v>105</v>
      </c>
      <c r="C36" s="8"/>
      <c r="D36" s="25"/>
      <c r="E36" s="8">
        <f>AVERAGE(E4:E26)</f>
        <v>329589.17391304346</v>
      </c>
      <c r="F36" s="8">
        <f t="shared" ref="F36:G36" si="9">AVERAGE(F4:F26)</f>
        <v>509355.74166264496</v>
      </c>
      <c r="G36" s="8">
        <f t="shared" si="9"/>
        <v>179766.56774960156</v>
      </c>
      <c r="K36" s="20"/>
    </row>
    <row r="37" spans="2:15" s="20" customFormat="1" x14ac:dyDescent="0.25">
      <c r="B37" s="100" t="s">
        <v>106</v>
      </c>
      <c r="C37" s="8"/>
      <c r="E37" s="8">
        <f>AVERAGE(E24:E26)</f>
        <v>339670</v>
      </c>
      <c r="F37" s="8">
        <f t="shared" ref="F37:G37" si="10">AVERAGE(F24:F26)</f>
        <v>613687.46779274615</v>
      </c>
      <c r="G37" s="8">
        <f t="shared" si="10"/>
        <v>274017.46779274609</v>
      </c>
    </row>
    <row r="38" spans="2:15" s="20" customFormat="1" x14ac:dyDescent="0.25">
      <c r="B38" s="33"/>
    </row>
    <row r="39" spans="2:15" ht="14.25" customHeight="1" x14ac:dyDescent="0.25">
      <c r="B39" s="50"/>
      <c r="C39" s="50"/>
      <c r="D39" s="50"/>
    </row>
    <row r="40" spans="2:15" x14ac:dyDescent="0.25">
      <c r="B40" s="8"/>
      <c r="C40" s="8"/>
      <c r="D40" s="8"/>
    </row>
    <row r="41" spans="2:15" x14ac:dyDescent="0.25">
      <c r="B41" s="8"/>
      <c r="C41" s="8"/>
      <c r="D41" s="8"/>
    </row>
  </sheetData>
  <mergeCells count="2">
    <mergeCell ref="I2:J2"/>
    <mergeCell ref="M2:N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9"/>
  <sheetViews>
    <sheetView workbookViewId="0">
      <selection activeCell="D1" sqref="D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27</v>
      </c>
    </row>
    <row r="3" spans="1:6" x14ac:dyDescent="0.25">
      <c r="A3" s="24" t="s">
        <v>23</v>
      </c>
      <c r="B3" s="52" t="s">
        <v>74</v>
      </c>
      <c r="C3" s="11" t="s">
        <v>75</v>
      </c>
      <c r="D3" s="12" t="s">
        <v>1</v>
      </c>
      <c r="E3" s="13" t="s">
        <v>76</v>
      </c>
      <c r="F3" s="40" t="s">
        <v>77</v>
      </c>
    </row>
    <row r="4" spans="1:6" x14ac:dyDescent="0.25">
      <c r="A4" s="24">
        <v>1986</v>
      </c>
      <c r="B4" s="45">
        <f t="shared" ref="B4:B35" si="0">C4+D4</f>
        <v>479240.64062760002</v>
      </c>
      <c r="C4" s="26">
        <v>4230.6406275999998</v>
      </c>
      <c r="D4" s="27">
        <v>475010</v>
      </c>
      <c r="E4" s="28">
        <f t="shared" ref="E4:E35" si="1">D4+F4</f>
        <v>479240.64062760002</v>
      </c>
      <c r="F4" s="41">
        <v>4230.6406275999998</v>
      </c>
    </row>
    <row r="5" spans="1:6" x14ac:dyDescent="0.25">
      <c r="A5" s="24">
        <v>1987</v>
      </c>
      <c r="B5" s="45">
        <f t="shared" si="0"/>
        <v>416568.4802628</v>
      </c>
      <c r="C5" s="26">
        <v>25705.4802628</v>
      </c>
      <c r="D5" s="27">
        <v>390863</v>
      </c>
      <c r="E5" s="28">
        <f t="shared" si="1"/>
        <v>407308.00314851</v>
      </c>
      <c r="F5" s="41">
        <v>16445.003148510001</v>
      </c>
    </row>
    <row r="6" spans="1:6" x14ac:dyDescent="0.25">
      <c r="A6" s="24">
        <v>1988</v>
      </c>
      <c r="B6" s="45">
        <f t="shared" si="0"/>
        <v>371294.26456089999</v>
      </c>
      <c r="C6" s="26">
        <v>39610.26456090001</v>
      </c>
      <c r="D6" s="27">
        <v>331684</v>
      </c>
      <c r="E6" s="28">
        <f t="shared" si="1"/>
        <v>378889.85695218004</v>
      </c>
      <c r="F6" s="41">
        <v>47205.856952180009</v>
      </c>
    </row>
    <row r="7" spans="1:6" x14ac:dyDescent="0.25">
      <c r="A7" s="24">
        <v>1989</v>
      </c>
      <c r="B7" s="45">
        <f t="shared" si="0"/>
        <v>524508.76231260004</v>
      </c>
      <c r="C7" s="26">
        <v>4027.7623125999999</v>
      </c>
      <c r="D7" s="27">
        <v>520481</v>
      </c>
      <c r="E7" s="28">
        <f t="shared" si="1"/>
        <v>524508.76231260004</v>
      </c>
      <c r="F7" s="41">
        <v>4027.7623125999999</v>
      </c>
    </row>
    <row r="8" spans="1:6" x14ac:dyDescent="0.25">
      <c r="A8" s="24">
        <v>1990</v>
      </c>
      <c r="B8" s="45">
        <f t="shared" si="0"/>
        <v>591318.49050980003</v>
      </c>
      <c r="C8" s="26">
        <v>6542.4905097999999</v>
      </c>
      <c r="D8" s="27">
        <v>584776</v>
      </c>
      <c r="E8" s="28">
        <f t="shared" si="1"/>
        <v>588573.42953540001</v>
      </c>
      <c r="F8" s="41">
        <v>3797.4295353999996</v>
      </c>
    </row>
    <row r="9" spans="1:6" x14ac:dyDescent="0.25">
      <c r="A9" s="24">
        <v>1991</v>
      </c>
      <c r="B9" s="45">
        <f t="shared" si="0"/>
        <v>491803.80303990003</v>
      </c>
      <c r="C9" s="26">
        <v>5476.8030398999999</v>
      </c>
      <c r="D9" s="27">
        <v>486327</v>
      </c>
      <c r="E9" s="28">
        <f t="shared" si="1"/>
        <v>491016.56293020002</v>
      </c>
      <c r="F9" s="41">
        <v>4689.5629301999988</v>
      </c>
    </row>
    <row r="10" spans="1:6" x14ac:dyDescent="0.25">
      <c r="A10" s="24">
        <v>1992</v>
      </c>
      <c r="B10" s="45">
        <f t="shared" si="0"/>
        <v>597211.146374</v>
      </c>
      <c r="C10" s="26">
        <v>34921.146374000025</v>
      </c>
      <c r="D10" s="27">
        <v>562290</v>
      </c>
      <c r="E10" s="28">
        <f t="shared" si="1"/>
        <v>575183.65788593004</v>
      </c>
      <c r="F10" s="41">
        <v>12893.657885930004</v>
      </c>
    </row>
    <row r="11" spans="1:6" x14ac:dyDescent="0.25">
      <c r="A11" s="24">
        <v>1993</v>
      </c>
      <c r="B11" s="45">
        <f t="shared" si="0"/>
        <v>573095.0483426</v>
      </c>
      <c r="C11" s="26">
        <v>123352.04834260003</v>
      </c>
      <c r="D11" s="27">
        <v>449743</v>
      </c>
      <c r="E11" s="28">
        <f t="shared" si="1"/>
        <v>615965.48093930003</v>
      </c>
      <c r="F11" s="41">
        <v>166222.48093930003</v>
      </c>
    </row>
    <row r="12" spans="1:6" x14ac:dyDescent="0.25">
      <c r="A12" s="24">
        <v>1994</v>
      </c>
      <c r="B12" s="45">
        <f t="shared" si="0"/>
        <v>318984.0211361</v>
      </c>
      <c r="C12" s="26">
        <v>6884.0211360999983</v>
      </c>
      <c r="D12" s="27">
        <v>312100</v>
      </c>
      <c r="E12" s="28">
        <f t="shared" si="1"/>
        <v>313288.92889489001</v>
      </c>
      <c r="F12" s="41">
        <v>1188.9288948900003</v>
      </c>
    </row>
    <row r="13" spans="1:6" x14ac:dyDescent="0.25">
      <c r="A13" s="24">
        <v>1995</v>
      </c>
      <c r="B13" s="45">
        <f t="shared" si="0"/>
        <v>522562.64818800002</v>
      </c>
      <c r="C13" s="26">
        <v>128311.64818800001</v>
      </c>
      <c r="D13" s="27">
        <v>394251</v>
      </c>
      <c r="E13" s="28">
        <f t="shared" si="1"/>
        <v>540160.40169239999</v>
      </c>
      <c r="F13" s="41">
        <v>145909.40169239996</v>
      </c>
    </row>
    <row r="14" spans="1:6" x14ac:dyDescent="0.25">
      <c r="A14" s="24">
        <v>1996</v>
      </c>
      <c r="B14" s="45">
        <f t="shared" si="0"/>
        <v>352258.62437500001</v>
      </c>
      <c r="C14" s="26">
        <v>13427.624374999999</v>
      </c>
      <c r="D14" s="27">
        <v>338831</v>
      </c>
      <c r="E14" s="28">
        <f t="shared" si="1"/>
        <v>344753.03780960001</v>
      </c>
      <c r="F14" s="41">
        <v>5922.0378096000004</v>
      </c>
    </row>
    <row r="15" spans="1:6" x14ac:dyDescent="0.25">
      <c r="A15" s="24">
        <v>1997</v>
      </c>
      <c r="B15" s="45">
        <f t="shared" si="0"/>
        <v>825436.04582840006</v>
      </c>
      <c r="C15" s="26">
        <v>262851.04582840006</v>
      </c>
      <c r="D15" s="27">
        <v>562585</v>
      </c>
      <c r="E15" s="28">
        <f t="shared" si="1"/>
        <v>792064.74383347016</v>
      </c>
      <c r="F15" s="41">
        <v>229479.7438334701</v>
      </c>
    </row>
    <row r="16" spans="1:6" x14ac:dyDescent="0.25">
      <c r="A16" s="24">
        <v>1998</v>
      </c>
      <c r="B16" s="45">
        <f t="shared" si="0"/>
        <v>348059.31624050002</v>
      </c>
      <c r="C16" s="26">
        <v>6149.3162405000012</v>
      </c>
      <c r="D16" s="27">
        <v>341910</v>
      </c>
      <c r="E16" s="28">
        <f t="shared" si="1"/>
        <v>346956.86189518002</v>
      </c>
      <c r="F16" s="41">
        <v>5046.8618951799999</v>
      </c>
    </row>
    <row r="17" spans="1:6" x14ac:dyDescent="0.25">
      <c r="A17" s="24">
        <v>1999</v>
      </c>
      <c r="B17" s="45">
        <f t="shared" si="0"/>
        <v>580325.12081377499</v>
      </c>
      <c r="C17" s="26">
        <v>105879.12081377504</v>
      </c>
      <c r="D17" s="27">
        <v>474446</v>
      </c>
      <c r="E17" s="28">
        <f t="shared" si="1"/>
        <v>536214.76200781367</v>
      </c>
      <c r="F17" s="41">
        <v>61768.76200781361</v>
      </c>
    </row>
    <row r="18" spans="1:6" x14ac:dyDescent="0.25">
      <c r="A18" s="24">
        <v>2000</v>
      </c>
      <c r="B18" s="45">
        <f t="shared" si="0"/>
        <v>434193.65571367001</v>
      </c>
      <c r="C18" s="26">
        <v>32155.655713669992</v>
      </c>
      <c r="D18" s="27">
        <v>402038</v>
      </c>
      <c r="E18" s="28">
        <f t="shared" si="1"/>
        <v>435241.61647010001</v>
      </c>
      <c r="F18" s="41">
        <v>33203.616470099987</v>
      </c>
    </row>
    <row r="19" spans="1:6" x14ac:dyDescent="0.25">
      <c r="A19" s="24">
        <v>2001</v>
      </c>
      <c r="B19" s="45">
        <f t="shared" si="0"/>
        <v>393235.96114715701</v>
      </c>
      <c r="C19" s="26">
        <v>71524.961147157039</v>
      </c>
      <c r="D19" s="27">
        <v>321711</v>
      </c>
      <c r="E19" s="28">
        <f t="shared" si="1"/>
        <v>404590.48310065002</v>
      </c>
      <c r="F19" s="41">
        <v>82879.483100650032</v>
      </c>
    </row>
    <row r="20" spans="1:6" x14ac:dyDescent="0.25">
      <c r="A20" s="24">
        <v>2002</v>
      </c>
      <c r="B20" s="45">
        <f t="shared" si="0"/>
        <v>344706.56396126002</v>
      </c>
      <c r="C20" s="26">
        <v>57562.563961260006</v>
      </c>
      <c r="D20" s="27">
        <v>287144</v>
      </c>
      <c r="E20" s="28">
        <f t="shared" si="1"/>
        <v>315738.54686508002</v>
      </c>
      <c r="F20" s="41">
        <v>28594.546865079988</v>
      </c>
    </row>
    <row r="21" spans="1:6" x14ac:dyDescent="0.25">
      <c r="A21" s="24">
        <v>2003</v>
      </c>
      <c r="B21" s="45">
        <f t="shared" si="0"/>
        <v>306461.29046046</v>
      </c>
      <c r="C21" s="26">
        <v>66525.29046045999</v>
      </c>
      <c r="D21" s="27">
        <v>239936</v>
      </c>
      <c r="E21" s="28">
        <f t="shared" si="1"/>
        <v>295297.06228709</v>
      </c>
      <c r="F21" s="41">
        <v>55361.062287090004</v>
      </c>
    </row>
    <row r="22" spans="1:6" x14ac:dyDescent="0.25">
      <c r="A22" s="24">
        <v>2004</v>
      </c>
      <c r="B22" s="45">
        <f t="shared" si="0"/>
        <v>321846.27022581</v>
      </c>
      <c r="C22" s="26">
        <v>61115.270225809974</v>
      </c>
      <c r="D22" s="27">
        <v>260731</v>
      </c>
      <c r="E22" s="28">
        <f t="shared" si="1"/>
        <v>363397.97003795009</v>
      </c>
      <c r="F22" s="41">
        <v>102666.97003795006</v>
      </c>
    </row>
    <row r="23" spans="1:6" x14ac:dyDescent="0.25">
      <c r="A23" s="24">
        <v>2005</v>
      </c>
      <c r="B23" s="45">
        <f t="shared" si="0"/>
        <v>510395.42096549005</v>
      </c>
      <c r="C23" s="26">
        <v>264631.42096549005</v>
      </c>
      <c r="D23" s="27">
        <v>245764</v>
      </c>
      <c r="E23" s="28">
        <f t="shared" si="1"/>
        <v>620315.45386867004</v>
      </c>
      <c r="F23" s="41">
        <v>374551.45386867004</v>
      </c>
    </row>
    <row r="24" spans="1:6" x14ac:dyDescent="0.25">
      <c r="A24" s="24">
        <v>2006</v>
      </c>
      <c r="B24" s="45">
        <f t="shared" si="0"/>
        <v>498572.25599259004</v>
      </c>
      <c r="C24" s="26">
        <v>245179.25599259004</v>
      </c>
      <c r="D24" s="27">
        <v>253393</v>
      </c>
      <c r="E24" s="28">
        <f t="shared" si="1"/>
        <v>435097.41709816002</v>
      </c>
      <c r="F24" s="41">
        <v>181704.41709816002</v>
      </c>
    </row>
    <row r="25" spans="1:6" x14ac:dyDescent="0.25">
      <c r="A25" s="24">
        <v>2007</v>
      </c>
      <c r="B25" s="45">
        <f t="shared" si="0"/>
        <v>207775.50450496003</v>
      </c>
      <c r="C25" s="26">
        <v>75161.50450496003</v>
      </c>
      <c r="D25" s="27">
        <v>132614</v>
      </c>
      <c r="E25" s="28">
        <f t="shared" si="1"/>
        <v>289107.06259467005</v>
      </c>
      <c r="F25" s="41">
        <v>156493.06259467005</v>
      </c>
    </row>
    <row r="26" spans="1:6" x14ac:dyDescent="0.25">
      <c r="A26" s="24">
        <v>2008</v>
      </c>
      <c r="B26" s="45">
        <f t="shared" si="0"/>
        <v>116976.16310994999</v>
      </c>
      <c r="C26" s="26">
        <v>30870.163109950001</v>
      </c>
      <c r="D26" s="27">
        <v>86106</v>
      </c>
      <c r="E26" s="28">
        <f t="shared" si="1"/>
        <v>104171.585999156</v>
      </c>
      <c r="F26" s="41">
        <v>18065.585999156003</v>
      </c>
    </row>
    <row r="27" spans="1:6" x14ac:dyDescent="0.25">
      <c r="A27" s="24">
        <v>2009</v>
      </c>
      <c r="B27" s="45">
        <f t="shared" si="0"/>
        <v>158598.43787035998</v>
      </c>
      <c r="C27" s="26">
        <v>69374.437870359994</v>
      </c>
      <c r="D27" s="27">
        <v>89224</v>
      </c>
      <c r="E27" s="28">
        <f t="shared" si="1"/>
        <v>234578.74345971993</v>
      </c>
      <c r="F27" s="41">
        <v>145354.74345971993</v>
      </c>
    </row>
    <row r="28" spans="1:6" x14ac:dyDescent="0.25">
      <c r="A28" s="24">
        <v>2010</v>
      </c>
      <c r="B28" s="45">
        <f t="shared" si="0"/>
        <v>198360.09676829097</v>
      </c>
      <c r="C28" s="26">
        <v>96063.096768290969</v>
      </c>
      <c r="D28" s="27">
        <v>102297</v>
      </c>
      <c r="E28" s="28">
        <f t="shared" si="1"/>
        <v>220839.95722657797</v>
      </c>
      <c r="F28" s="41">
        <v>118542.95722657799</v>
      </c>
    </row>
    <row r="29" spans="1:6" x14ac:dyDescent="0.25">
      <c r="A29" s="24">
        <v>2011</v>
      </c>
      <c r="B29" s="45">
        <f t="shared" si="0"/>
        <v>44940.232027899998</v>
      </c>
      <c r="C29" s="26">
        <v>880.23202790000005</v>
      </c>
      <c r="D29" s="27">
        <v>44060</v>
      </c>
      <c r="E29" s="28">
        <f t="shared" si="1"/>
        <v>44937.913171799999</v>
      </c>
      <c r="F29" s="41">
        <v>877.9131718000001</v>
      </c>
    </row>
    <row r="30" spans="1:6" x14ac:dyDescent="0.25">
      <c r="A30" s="24">
        <v>2012</v>
      </c>
      <c r="B30" s="45">
        <f t="shared" si="0"/>
        <v>211762.39599341003</v>
      </c>
      <c r="C30" s="26">
        <v>106573.39599341003</v>
      </c>
      <c r="D30" s="27">
        <v>105189</v>
      </c>
      <c r="E30" s="28">
        <f t="shared" si="1"/>
        <v>527612.13391322992</v>
      </c>
      <c r="F30" s="41">
        <v>422423.13391322998</v>
      </c>
    </row>
    <row r="31" spans="1:6" x14ac:dyDescent="0.25">
      <c r="A31" s="24">
        <v>2013</v>
      </c>
      <c r="B31" s="45">
        <f t="shared" si="0"/>
        <v>129020.82125052999</v>
      </c>
      <c r="C31" s="26">
        <v>34901.821250529996</v>
      </c>
      <c r="D31" s="27">
        <v>94119</v>
      </c>
      <c r="E31" s="28">
        <f t="shared" si="1"/>
        <v>162184.84983775998</v>
      </c>
      <c r="F31" s="41">
        <v>68065.849837759975</v>
      </c>
    </row>
    <row r="32" spans="1:6" x14ac:dyDescent="0.25">
      <c r="A32" s="24">
        <v>2014</v>
      </c>
      <c r="B32" s="45">
        <f t="shared" si="0"/>
        <v>140792.69185229699</v>
      </c>
      <c r="C32" s="26">
        <v>28584.691852296994</v>
      </c>
      <c r="D32" s="27">
        <v>112208</v>
      </c>
      <c r="E32" s="28">
        <f t="shared" si="1"/>
        <v>152414.00010936</v>
      </c>
      <c r="F32" s="41">
        <v>40206.00010936</v>
      </c>
    </row>
    <row r="33" spans="1:6" x14ac:dyDescent="0.25">
      <c r="A33" s="24">
        <v>2015</v>
      </c>
      <c r="B33" s="45">
        <f t="shared" si="0"/>
        <v>182984.23766396</v>
      </c>
      <c r="C33" s="26">
        <v>27082.237663960001</v>
      </c>
      <c r="D33" s="27">
        <v>155902</v>
      </c>
      <c r="E33" s="28">
        <f t="shared" si="1"/>
        <v>207699.00321984</v>
      </c>
      <c r="F33" s="41">
        <v>51797.00321984</v>
      </c>
    </row>
    <row r="34" spans="1:6" x14ac:dyDescent="0.25">
      <c r="A34" s="24">
        <v>2016</v>
      </c>
      <c r="B34" s="45">
        <f t="shared" si="0"/>
        <v>243515.70578736998</v>
      </c>
      <c r="C34" s="26">
        <v>63911.705787369996</v>
      </c>
      <c r="D34" s="27">
        <v>179604</v>
      </c>
      <c r="E34" s="28">
        <f t="shared" si="1"/>
        <v>232880.13256095001</v>
      </c>
      <c r="F34" s="41">
        <v>53276.132560949998</v>
      </c>
    </row>
    <row r="35" spans="1:6" ht="14.45" customHeight="1" x14ac:dyDescent="0.25">
      <c r="A35" s="24">
        <v>2017</v>
      </c>
      <c r="B35" s="45">
        <f t="shared" si="0"/>
        <v>132680.95182722001</v>
      </c>
      <c r="C35" s="26">
        <v>12636.951827219998</v>
      </c>
      <c r="D35" s="27">
        <v>120044</v>
      </c>
      <c r="E35" s="28">
        <f t="shared" si="1"/>
        <v>136641.06140184999</v>
      </c>
      <c r="F35" s="41">
        <v>16597.061401849998</v>
      </c>
    </row>
    <row r="36" spans="1:6" x14ac:dyDescent="0.25">
      <c r="B36" s="33"/>
    </row>
    <row r="37" spans="1:6" x14ac:dyDescent="0.25">
      <c r="B37" s="50"/>
      <c r="C37" s="50"/>
      <c r="D37" s="50"/>
    </row>
    <row r="38" spans="1:6" x14ac:dyDescent="0.25">
      <c r="B38" s="8"/>
      <c r="C38" s="8"/>
      <c r="D38" s="8"/>
    </row>
    <row r="39" spans="1:6" x14ac:dyDescent="0.25">
      <c r="B39" s="8"/>
      <c r="C39" s="8"/>
      <c r="D39" s="8"/>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9"/>
  <sheetViews>
    <sheetView topLeftCell="D1" workbookViewId="0">
      <selection activeCell="E1" sqref="E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s="9" customFormat="1" x14ac:dyDescent="0.25">
      <c r="A1" s="20" t="s">
        <v>28</v>
      </c>
      <c r="B1" s="20"/>
      <c r="C1" s="20"/>
      <c r="D1" s="20"/>
      <c r="E1" s="20"/>
      <c r="F1" s="20"/>
    </row>
    <row r="3" spans="1:6" x14ac:dyDescent="0.25">
      <c r="A3" s="24" t="s">
        <v>23</v>
      </c>
      <c r="B3" s="52" t="s">
        <v>74</v>
      </c>
      <c r="C3" s="11" t="s">
        <v>75</v>
      </c>
      <c r="D3" s="12" t="s">
        <v>1</v>
      </c>
      <c r="E3" s="13" t="s">
        <v>76</v>
      </c>
      <c r="F3" s="40" t="s">
        <v>77</v>
      </c>
    </row>
    <row r="4" spans="1:6" x14ac:dyDescent="0.25">
      <c r="A4" s="24">
        <v>1986</v>
      </c>
      <c r="B4" s="45">
        <f t="shared" ref="B4:B35" si="0">C4+D4</f>
        <v>1217236.5226046802</v>
      </c>
      <c r="C4" s="26">
        <v>401954.52260468004</v>
      </c>
      <c r="D4" s="27">
        <v>815282</v>
      </c>
      <c r="E4" s="28">
        <f t="shared" ref="E4:E35" si="1">D4+F4</f>
        <v>1258704.0369064801</v>
      </c>
      <c r="F4" s="41">
        <v>443422.03690648009</v>
      </c>
    </row>
    <row r="5" spans="1:6" x14ac:dyDescent="0.25">
      <c r="A5" s="24">
        <v>1987</v>
      </c>
      <c r="B5" s="45">
        <f t="shared" si="0"/>
        <v>1283347.49864806</v>
      </c>
      <c r="C5" s="26">
        <v>603344.4986480599</v>
      </c>
      <c r="D5" s="27">
        <v>680003</v>
      </c>
      <c r="E5" s="28">
        <f t="shared" si="1"/>
        <v>1305666.4594277027</v>
      </c>
      <c r="F5" s="41">
        <v>625663.45942770282</v>
      </c>
    </row>
    <row r="6" spans="1:6" x14ac:dyDescent="0.25">
      <c r="A6" s="24">
        <v>1988</v>
      </c>
      <c r="B6" s="45">
        <f t="shared" si="0"/>
        <v>1482856.0659257681</v>
      </c>
      <c r="C6" s="26">
        <v>567073.06592576811</v>
      </c>
      <c r="D6" s="27">
        <v>915783</v>
      </c>
      <c r="E6" s="28">
        <f t="shared" si="1"/>
        <v>1613986.7636106825</v>
      </c>
      <c r="F6" s="41">
        <v>698203.76361068245</v>
      </c>
    </row>
    <row r="7" spans="1:6" x14ac:dyDescent="0.25">
      <c r="A7" s="24">
        <v>1989</v>
      </c>
      <c r="B7" s="45">
        <f t="shared" si="0"/>
        <v>1688593.9046364799</v>
      </c>
      <c r="C7" s="26">
        <v>532626.9046364798</v>
      </c>
      <c r="D7" s="27">
        <v>1155967</v>
      </c>
      <c r="E7" s="28">
        <f t="shared" si="1"/>
        <v>1732994.7432317997</v>
      </c>
      <c r="F7" s="41">
        <v>577027.74323179969</v>
      </c>
    </row>
    <row r="8" spans="1:6" x14ac:dyDescent="0.25">
      <c r="A8" s="24">
        <v>1990</v>
      </c>
      <c r="B8" s="45">
        <f t="shared" si="0"/>
        <v>1856063.829952125</v>
      </c>
      <c r="C8" s="26">
        <v>541576.82995212509</v>
      </c>
      <c r="D8" s="27">
        <v>1314487</v>
      </c>
      <c r="E8" s="28">
        <f t="shared" si="1"/>
        <v>2003627.57473261</v>
      </c>
      <c r="F8" s="41">
        <v>689140.57473261002</v>
      </c>
    </row>
    <row r="9" spans="1:6" s="9" customFormat="1" x14ac:dyDescent="0.25">
      <c r="A9" s="24">
        <v>1991</v>
      </c>
      <c r="B9" s="45">
        <f t="shared" si="0"/>
        <v>2170435.53601004</v>
      </c>
      <c r="C9" s="26">
        <v>758274.5360100402</v>
      </c>
      <c r="D9" s="27">
        <v>1412161</v>
      </c>
      <c r="E9" s="28">
        <f t="shared" si="1"/>
        <v>2180185.7943857899</v>
      </c>
      <c r="F9" s="41">
        <v>768024.79438579013</v>
      </c>
    </row>
    <row r="10" spans="1:6" s="9" customFormat="1" x14ac:dyDescent="0.25">
      <c r="A10" s="24">
        <v>1992</v>
      </c>
      <c r="B10" s="45">
        <f t="shared" si="0"/>
        <v>1134008.2074760818</v>
      </c>
      <c r="C10" s="26">
        <v>385621.20747608191</v>
      </c>
      <c r="D10" s="27">
        <v>748387</v>
      </c>
      <c r="E10" s="28">
        <f t="shared" si="1"/>
        <v>1159148.3150515701</v>
      </c>
      <c r="F10" s="41">
        <v>410761.31505156995</v>
      </c>
    </row>
    <row r="11" spans="1:6" s="9" customFormat="1" x14ac:dyDescent="0.25">
      <c r="A11" s="24">
        <v>1993</v>
      </c>
      <c r="B11" s="45">
        <f t="shared" si="0"/>
        <v>1242734.44841504</v>
      </c>
      <c r="C11" s="26">
        <v>366262.44841504004</v>
      </c>
      <c r="D11" s="27">
        <v>876472</v>
      </c>
      <c r="E11" s="28">
        <f t="shared" si="1"/>
        <v>1296188.5710356301</v>
      </c>
      <c r="F11" s="41">
        <v>419716.57103563007</v>
      </c>
    </row>
    <row r="12" spans="1:6" x14ac:dyDescent="0.25">
      <c r="A12" s="24">
        <v>1994</v>
      </c>
      <c r="B12" s="45">
        <f t="shared" si="0"/>
        <v>1328603.635205348</v>
      </c>
      <c r="C12" s="26">
        <v>358983.63520534802</v>
      </c>
      <c r="D12" s="27">
        <v>969620</v>
      </c>
      <c r="E12" s="28">
        <f t="shared" si="1"/>
        <v>1387235.9226454259</v>
      </c>
      <c r="F12" s="41">
        <v>417615.92264542601</v>
      </c>
    </row>
    <row r="13" spans="1:6" x14ac:dyDescent="0.25">
      <c r="A13" s="24">
        <v>1995</v>
      </c>
      <c r="B13" s="45">
        <f t="shared" si="0"/>
        <v>1286986.6570095499</v>
      </c>
      <c r="C13" s="26">
        <v>332754.65700954996</v>
      </c>
      <c r="D13" s="27">
        <v>954232</v>
      </c>
      <c r="E13" s="28">
        <f t="shared" si="1"/>
        <v>1276736.0891207999</v>
      </c>
      <c r="F13" s="41">
        <v>322504.08912079997</v>
      </c>
    </row>
    <row r="14" spans="1:6" x14ac:dyDescent="0.25">
      <c r="A14" s="24">
        <v>1996</v>
      </c>
      <c r="B14" s="45">
        <f t="shared" si="0"/>
        <v>1138642.3637095299</v>
      </c>
      <c r="C14" s="26">
        <v>373853.36370952992</v>
      </c>
      <c r="D14" s="27">
        <v>764789</v>
      </c>
      <c r="E14" s="28">
        <f t="shared" si="1"/>
        <v>1162991.885871849</v>
      </c>
      <c r="F14" s="41">
        <v>398202.88587184891</v>
      </c>
    </row>
    <row r="15" spans="1:6" x14ac:dyDescent="0.25">
      <c r="A15" s="24">
        <v>1997</v>
      </c>
      <c r="B15" s="45">
        <f t="shared" si="0"/>
        <v>1172698.68281842</v>
      </c>
      <c r="C15" s="26">
        <v>399153.68281842</v>
      </c>
      <c r="D15" s="27">
        <v>773545</v>
      </c>
      <c r="E15" s="28">
        <f t="shared" si="1"/>
        <v>1161674.807499015</v>
      </c>
      <c r="F15" s="41">
        <v>388129.80749901506</v>
      </c>
    </row>
    <row r="16" spans="1:6" x14ac:dyDescent="0.25">
      <c r="A16" s="24">
        <v>1998</v>
      </c>
      <c r="B16" s="45">
        <f t="shared" si="0"/>
        <v>1100405.00682976</v>
      </c>
      <c r="C16" s="26">
        <v>381151.0068297601</v>
      </c>
      <c r="D16" s="27">
        <v>719254</v>
      </c>
      <c r="E16" s="28">
        <f t="shared" si="1"/>
        <v>1136538.650772304</v>
      </c>
      <c r="F16" s="41">
        <v>417284.6507723041</v>
      </c>
    </row>
    <row r="17" spans="1:6" x14ac:dyDescent="0.25">
      <c r="A17" s="24">
        <v>1999</v>
      </c>
      <c r="B17" s="45">
        <f t="shared" si="0"/>
        <v>1361064.2412321602</v>
      </c>
      <c r="C17" s="26">
        <v>467212.24123216025</v>
      </c>
      <c r="D17" s="27">
        <v>893852</v>
      </c>
      <c r="E17" s="28">
        <f t="shared" si="1"/>
        <v>1473190.1120486469</v>
      </c>
      <c r="F17" s="41">
        <v>579338.11204864678</v>
      </c>
    </row>
    <row r="18" spans="1:6" x14ac:dyDescent="0.25">
      <c r="A18" s="24">
        <v>2000</v>
      </c>
      <c r="B18" s="45">
        <f t="shared" si="0"/>
        <v>2031013.3745693513</v>
      </c>
      <c r="C18" s="26">
        <v>644142.37456935144</v>
      </c>
      <c r="D18" s="27">
        <v>1386871</v>
      </c>
      <c r="E18" s="28">
        <f t="shared" si="1"/>
        <v>2328803.5602886579</v>
      </c>
      <c r="F18" s="41">
        <v>941932.5602886579</v>
      </c>
    </row>
    <row r="19" spans="1:6" x14ac:dyDescent="0.25">
      <c r="A19" s="24">
        <v>2001</v>
      </c>
      <c r="B19" s="45">
        <f t="shared" si="0"/>
        <v>2053700.6683735303</v>
      </c>
      <c r="C19" s="26">
        <v>610162.66837353026</v>
      </c>
      <c r="D19" s="27">
        <v>1443538</v>
      </c>
      <c r="E19" s="28">
        <f t="shared" si="1"/>
        <v>2304673.7461336106</v>
      </c>
      <c r="F19" s="41">
        <v>861135.74613361061</v>
      </c>
    </row>
    <row r="20" spans="1:6" x14ac:dyDescent="0.25">
      <c r="A20" s="24">
        <v>2002</v>
      </c>
      <c r="B20" s="45">
        <f t="shared" si="0"/>
        <v>1679622.0801704298</v>
      </c>
      <c r="C20" s="26">
        <v>515617.08017042984</v>
      </c>
      <c r="D20" s="27">
        <v>1164005</v>
      </c>
      <c r="E20" s="28">
        <f t="shared" si="1"/>
        <v>1950574.0060428302</v>
      </c>
      <c r="F20" s="41">
        <v>786569.00604283018</v>
      </c>
    </row>
    <row r="21" spans="1:6" x14ac:dyDescent="0.25">
      <c r="A21" s="24">
        <v>2003</v>
      </c>
      <c r="B21" s="45">
        <f t="shared" si="0"/>
        <v>1142348.0577795201</v>
      </c>
      <c r="C21" s="26">
        <v>478116.05777951999</v>
      </c>
      <c r="D21" s="27">
        <v>664232</v>
      </c>
      <c r="E21" s="28">
        <f t="shared" si="1"/>
        <v>1405986.7644768218</v>
      </c>
      <c r="F21" s="41">
        <v>741754.76447682176</v>
      </c>
    </row>
    <row r="22" spans="1:6" x14ac:dyDescent="0.25">
      <c r="A22" s="24">
        <v>2004</v>
      </c>
      <c r="B22" s="45">
        <f t="shared" si="0"/>
        <v>1750869.5896693498</v>
      </c>
      <c r="C22" s="26">
        <v>630829.58966934984</v>
      </c>
      <c r="D22" s="27">
        <v>1120040</v>
      </c>
      <c r="E22" s="28">
        <f t="shared" si="1"/>
        <v>1889093.5488194705</v>
      </c>
      <c r="F22" s="41">
        <v>769053.54881947045</v>
      </c>
    </row>
    <row r="23" spans="1:6" x14ac:dyDescent="0.25">
      <c r="A23" s="24">
        <v>2005</v>
      </c>
      <c r="B23" s="45">
        <f t="shared" si="0"/>
        <v>1601881.6202153498</v>
      </c>
      <c r="C23" s="26">
        <v>470171.62021534989</v>
      </c>
      <c r="D23" s="27">
        <v>1131710</v>
      </c>
      <c r="E23" s="28">
        <f t="shared" si="1"/>
        <v>1737989.1265662988</v>
      </c>
      <c r="F23" s="41">
        <v>606279.12656629877</v>
      </c>
    </row>
    <row r="24" spans="1:6" x14ac:dyDescent="0.25">
      <c r="A24" s="24">
        <v>2006</v>
      </c>
      <c r="B24" s="45">
        <f t="shared" si="0"/>
        <v>1589729.9195031929</v>
      </c>
      <c r="C24" s="26">
        <v>737035.91950319288</v>
      </c>
      <c r="D24" s="27">
        <v>852694</v>
      </c>
      <c r="E24" s="28">
        <f t="shared" si="1"/>
        <v>1942181.5975371012</v>
      </c>
      <c r="F24" s="41">
        <v>1089487.5975371012</v>
      </c>
    </row>
    <row r="25" spans="1:6" x14ac:dyDescent="0.25">
      <c r="A25" s="24">
        <v>2007</v>
      </c>
      <c r="B25" s="45">
        <f t="shared" si="0"/>
        <v>1852308.6466557127</v>
      </c>
      <c r="C25" s="26">
        <v>760169.64665571263</v>
      </c>
      <c r="D25" s="27">
        <v>1092139</v>
      </c>
      <c r="E25" s="28">
        <f t="shared" si="1"/>
        <v>1977113.2242990592</v>
      </c>
      <c r="F25" s="41">
        <v>884974.22429905937</v>
      </c>
    </row>
    <row r="26" spans="1:6" x14ac:dyDescent="0.25">
      <c r="A26" s="24">
        <v>2008</v>
      </c>
      <c r="B26" s="45">
        <f t="shared" si="0"/>
        <v>1755878.7623002911</v>
      </c>
      <c r="C26" s="26">
        <v>533977.7623002911</v>
      </c>
      <c r="D26" s="27">
        <v>1221901</v>
      </c>
      <c r="E26" s="28">
        <f t="shared" si="1"/>
        <v>1920949.4544636244</v>
      </c>
      <c r="F26" s="41">
        <v>699048.4544636244</v>
      </c>
    </row>
    <row r="27" spans="1:6" x14ac:dyDescent="0.25">
      <c r="A27" s="24">
        <v>2009</v>
      </c>
      <c r="B27" s="45">
        <f t="shared" si="0"/>
        <v>1412039.07508843</v>
      </c>
      <c r="C27" s="26">
        <v>492963.07508842996</v>
      </c>
      <c r="D27" s="27">
        <v>919076</v>
      </c>
      <c r="E27" s="28">
        <f t="shared" si="1"/>
        <v>1797705.2351121549</v>
      </c>
      <c r="F27" s="41">
        <v>878629.23511215497</v>
      </c>
    </row>
    <row r="28" spans="1:6" x14ac:dyDescent="0.25">
      <c r="A28" s="24">
        <v>2010</v>
      </c>
      <c r="B28" s="45">
        <f t="shared" si="0"/>
        <v>1240170.680902696</v>
      </c>
      <c r="C28" s="26">
        <v>266823.68090269598</v>
      </c>
      <c r="D28" s="27">
        <v>973347</v>
      </c>
      <c r="E28" s="28">
        <f t="shared" si="1"/>
        <v>1287657.4249140297</v>
      </c>
      <c r="F28" s="41">
        <v>314310.42491402972</v>
      </c>
    </row>
    <row r="29" spans="1:6" x14ac:dyDescent="0.25">
      <c r="A29" s="24">
        <v>2011</v>
      </c>
      <c r="B29" s="45">
        <f t="shared" si="0"/>
        <v>1238662.1429750251</v>
      </c>
      <c r="C29" s="26">
        <v>220614.14297502502</v>
      </c>
      <c r="D29" s="27">
        <v>1018048</v>
      </c>
      <c r="E29" s="28">
        <f t="shared" si="1"/>
        <v>1369132.8433700227</v>
      </c>
      <c r="F29" s="41">
        <v>351084.84337002283</v>
      </c>
    </row>
    <row r="30" spans="1:6" s="20" customFormat="1" x14ac:dyDescent="0.25">
      <c r="A30" s="24">
        <v>2012</v>
      </c>
      <c r="B30" s="45">
        <f t="shared" si="0"/>
        <v>1205937.705199738</v>
      </c>
      <c r="C30" s="26">
        <v>211074.70519973806</v>
      </c>
      <c r="D30" s="27">
        <v>994863</v>
      </c>
      <c r="E30" s="28">
        <f t="shared" si="1"/>
        <v>1248008.0249305591</v>
      </c>
      <c r="F30" s="41">
        <v>253145.02493055901</v>
      </c>
    </row>
    <row r="31" spans="1:6" s="20" customFormat="1" x14ac:dyDescent="0.25">
      <c r="A31" s="24">
        <v>2013</v>
      </c>
      <c r="B31" s="45">
        <f t="shared" si="0"/>
        <v>1199582.9742511399</v>
      </c>
      <c r="C31" s="26">
        <v>221819.97425114</v>
      </c>
      <c r="D31" s="27">
        <v>977763</v>
      </c>
      <c r="E31" s="28">
        <f t="shared" si="1"/>
        <v>1313081.832491769</v>
      </c>
      <c r="F31" s="41">
        <v>335318.83249176887</v>
      </c>
    </row>
    <row r="32" spans="1:6" x14ac:dyDescent="0.25">
      <c r="A32" s="24">
        <v>2014</v>
      </c>
      <c r="B32" s="45">
        <f t="shared" si="0"/>
        <v>1354346.6039292393</v>
      </c>
      <c r="C32" s="26">
        <v>429290.60392923927</v>
      </c>
      <c r="D32" s="27">
        <v>925056</v>
      </c>
      <c r="E32" s="28">
        <f t="shared" si="1"/>
        <v>1763780.6163885186</v>
      </c>
      <c r="F32" s="41">
        <v>838724.6163885186</v>
      </c>
    </row>
    <row r="33" spans="1:6" x14ac:dyDescent="0.25">
      <c r="A33" s="24">
        <v>2015</v>
      </c>
      <c r="B33" s="45">
        <f t="shared" si="0"/>
        <v>1215646.0525050419</v>
      </c>
      <c r="C33" s="26">
        <v>331570.052505042</v>
      </c>
      <c r="D33" s="27">
        <v>884076</v>
      </c>
      <c r="E33" s="28">
        <f t="shared" si="1"/>
        <v>1436698.8901898647</v>
      </c>
      <c r="F33" s="41">
        <v>552622.89018986479</v>
      </c>
    </row>
    <row r="34" spans="1:6" x14ac:dyDescent="0.25">
      <c r="A34" s="24">
        <v>2016</v>
      </c>
      <c r="B34" s="45">
        <f t="shared" si="0"/>
        <v>1159496.0558545962</v>
      </c>
      <c r="C34" s="26">
        <v>372015.05585459614</v>
      </c>
      <c r="D34" s="27">
        <v>787481</v>
      </c>
      <c r="E34" s="28">
        <f t="shared" si="1"/>
        <v>1764958.7100558067</v>
      </c>
      <c r="F34" s="41">
        <v>977477.71005580679</v>
      </c>
    </row>
    <row r="35" spans="1:6" x14ac:dyDescent="0.25">
      <c r="A35" s="24">
        <v>2017</v>
      </c>
      <c r="B35" s="45">
        <f t="shared" si="0"/>
        <v>851135.62315507908</v>
      </c>
      <c r="C35" s="26">
        <v>317278.62315507908</v>
      </c>
      <c r="D35" s="27">
        <v>533857</v>
      </c>
      <c r="E35" s="28">
        <f t="shared" si="1"/>
        <v>1330771.248581175</v>
      </c>
      <c r="F35" s="41">
        <v>796914.24858117499</v>
      </c>
    </row>
    <row r="36" spans="1:6" ht="14.45" customHeight="1" x14ac:dyDescent="0.25">
      <c r="B36" s="33"/>
      <c r="C36" s="25"/>
    </row>
    <row r="37" spans="1:6" x14ac:dyDescent="0.25">
      <c r="B37" s="50"/>
      <c r="C37" s="8"/>
      <c r="D37" s="50"/>
    </row>
    <row r="38" spans="1:6" x14ac:dyDescent="0.25">
      <c r="B38" s="8"/>
      <c r="C38" s="8"/>
      <c r="D38" s="8"/>
    </row>
    <row r="39" spans="1:6" x14ac:dyDescent="0.25">
      <c r="B39" s="8"/>
      <c r="C39" s="8"/>
      <c r="D39" s="8"/>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39"/>
  <sheetViews>
    <sheetView topLeftCell="D1" workbookViewId="0">
      <selection activeCell="A36" sqref="A36:XFD37"/>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49</v>
      </c>
    </row>
    <row r="3" spans="1:6" x14ac:dyDescent="0.25">
      <c r="A3" s="24" t="s">
        <v>23</v>
      </c>
      <c r="B3" s="52" t="s">
        <v>74</v>
      </c>
      <c r="C3" s="11" t="s">
        <v>75</v>
      </c>
      <c r="D3" s="12" t="s">
        <v>1</v>
      </c>
      <c r="E3" s="13" t="s">
        <v>76</v>
      </c>
      <c r="F3" s="40" t="s">
        <v>77</v>
      </c>
    </row>
    <row r="4" spans="1:6" x14ac:dyDescent="0.25">
      <c r="A4" s="24">
        <v>1986</v>
      </c>
      <c r="B4" s="45">
        <f t="shared" ref="B4:B35" si="0">C4+D4</f>
        <v>2040129.1522561</v>
      </c>
      <c r="C4" s="26">
        <v>1154900.1522561</v>
      </c>
      <c r="D4" s="27">
        <v>885229</v>
      </c>
      <c r="E4" s="28">
        <f t="shared" ref="E4:E35" si="1">D4+F4</f>
        <v>3518836.6662300001</v>
      </c>
      <c r="F4" s="41">
        <v>2633607.6662300001</v>
      </c>
    </row>
    <row r="5" spans="1:6" x14ac:dyDescent="0.25">
      <c r="A5" s="24">
        <v>1987</v>
      </c>
      <c r="B5" s="45">
        <f t="shared" si="0"/>
        <v>1477955.9223341604</v>
      </c>
      <c r="C5" s="26">
        <v>1389079.9223341604</v>
      </c>
      <c r="D5" s="27">
        <v>88876</v>
      </c>
      <c r="E5" s="28">
        <f t="shared" si="1"/>
        <v>1979035.1753753205</v>
      </c>
      <c r="F5" s="41">
        <v>1890159.1753753205</v>
      </c>
    </row>
    <row r="6" spans="1:6" x14ac:dyDescent="0.25">
      <c r="A6" s="24">
        <v>1988</v>
      </c>
      <c r="B6" s="45">
        <f t="shared" si="0"/>
        <v>2503004.5638350695</v>
      </c>
      <c r="C6" s="26">
        <v>1401325.5638350695</v>
      </c>
      <c r="D6" s="27">
        <v>1101679</v>
      </c>
      <c r="E6" s="28">
        <f t="shared" si="1"/>
        <v>3381984.7180551309</v>
      </c>
      <c r="F6" s="41">
        <v>2280305.7180551309</v>
      </c>
    </row>
    <row r="7" spans="1:6" x14ac:dyDescent="0.25">
      <c r="A7" s="24">
        <v>1989</v>
      </c>
      <c r="B7" s="45">
        <f t="shared" si="0"/>
        <v>3779785.017328111</v>
      </c>
      <c r="C7" s="26">
        <v>2926312.017328111</v>
      </c>
      <c r="D7" s="27">
        <v>853473</v>
      </c>
      <c r="E7" s="28">
        <f t="shared" si="1"/>
        <v>10944556.951984832</v>
      </c>
      <c r="F7" s="41">
        <v>10091083.951984832</v>
      </c>
    </row>
    <row r="8" spans="1:6" x14ac:dyDescent="0.25">
      <c r="A8" s="24">
        <v>1990</v>
      </c>
      <c r="B8" s="45">
        <f t="shared" si="0"/>
        <v>2766983.2881636592</v>
      </c>
      <c r="C8" s="26">
        <v>1890228.2881636592</v>
      </c>
      <c r="D8" s="27">
        <v>876755</v>
      </c>
      <c r="E8" s="28">
        <f t="shared" si="1"/>
        <v>6441082.6056865687</v>
      </c>
      <c r="F8" s="41">
        <v>5564327.6056865687</v>
      </c>
    </row>
    <row r="9" spans="1:6" x14ac:dyDescent="0.25">
      <c r="A9" s="24">
        <v>1991</v>
      </c>
      <c r="B9" s="45">
        <f t="shared" si="0"/>
        <v>4799487.7305441499</v>
      </c>
      <c r="C9" s="26">
        <v>3725508.7305441503</v>
      </c>
      <c r="D9" s="27">
        <v>1073979</v>
      </c>
      <c r="E9" s="28">
        <f t="shared" si="1"/>
        <v>9736226.932968393</v>
      </c>
      <c r="F9" s="41">
        <v>8662247.932968393</v>
      </c>
    </row>
    <row r="10" spans="1:6" x14ac:dyDescent="0.25">
      <c r="A10" s="24">
        <v>1992</v>
      </c>
      <c r="B10" s="45">
        <f t="shared" si="0"/>
        <v>2564213.4491918096</v>
      </c>
      <c r="C10" s="26">
        <v>1539544.4491918094</v>
      </c>
      <c r="D10" s="27">
        <v>1024669</v>
      </c>
      <c r="E10" s="28">
        <f t="shared" si="1"/>
        <v>2543210.0122373798</v>
      </c>
      <c r="F10" s="41">
        <v>1518541.0122373798</v>
      </c>
    </row>
    <row r="11" spans="1:6" x14ac:dyDescent="0.25">
      <c r="A11" s="24">
        <v>1993</v>
      </c>
      <c r="B11" s="45">
        <f t="shared" si="0"/>
        <v>2794531.5186796505</v>
      </c>
      <c r="C11" s="26">
        <v>1483164.5186796505</v>
      </c>
      <c r="D11" s="27">
        <v>1311367</v>
      </c>
      <c r="E11" s="28">
        <f t="shared" si="1"/>
        <v>3967032.9362932304</v>
      </c>
      <c r="F11" s="41">
        <v>2655665.9362932304</v>
      </c>
    </row>
    <row r="12" spans="1:6" x14ac:dyDescent="0.25">
      <c r="A12" s="24">
        <v>1994</v>
      </c>
      <c r="B12" s="45">
        <f t="shared" si="0"/>
        <v>2135863.28333141</v>
      </c>
      <c r="C12" s="26">
        <v>1275320.2833314098</v>
      </c>
      <c r="D12" s="27">
        <v>860543</v>
      </c>
      <c r="E12" s="28">
        <f t="shared" si="1"/>
        <v>2766195.5137557201</v>
      </c>
      <c r="F12" s="41">
        <v>1905652.5137557203</v>
      </c>
    </row>
    <row r="13" spans="1:6" x14ac:dyDescent="0.25">
      <c r="A13" s="24">
        <v>1995</v>
      </c>
      <c r="B13" s="45">
        <f t="shared" si="0"/>
        <v>2155126.9754476594</v>
      </c>
      <c r="C13" s="26">
        <v>889270.97544765926</v>
      </c>
      <c r="D13" s="27">
        <v>1265856</v>
      </c>
      <c r="E13" s="28">
        <f t="shared" si="1"/>
        <v>3406776.3885080097</v>
      </c>
      <c r="F13" s="41">
        <v>2140920.3885080097</v>
      </c>
    </row>
    <row r="14" spans="1:6" x14ac:dyDescent="0.25">
      <c r="A14" s="24">
        <v>1996</v>
      </c>
      <c r="B14" s="45">
        <f t="shared" si="0"/>
        <v>1712822.9668792104</v>
      </c>
      <c r="C14" s="26">
        <v>739007.96687921055</v>
      </c>
      <c r="D14" s="27">
        <v>973815</v>
      </c>
      <c r="E14" s="28">
        <f t="shared" si="1"/>
        <v>2199949.3497401103</v>
      </c>
      <c r="F14" s="41">
        <v>1226134.3497401103</v>
      </c>
    </row>
    <row r="15" spans="1:6" x14ac:dyDescent="0.25">
      <c r="A15" s="24">
        <v>1997</v>
      </c>
      <c r="B15" s="45">
        <f t="shared" si="0"/>
        <v>2323997.9984828704</v>
      </c>
      <c r="C15" s="26">
        <v>868501.99848287052</v>
      </c>
      <c r="D15" s="27">
        <v>1455496</v>
      </c>
      <c r="E15" s="28">
        <f t="shared" si="1"/>
        <v>2611601.8244133098</v>
      </c>
      <c r="F15" s="41">
        <v>1156105.8244133096</v>
      </c>
    </row>
    <row r="16" spans="1:6" x14ac:dyDescent="0.25">
      <c r="A16" s="24">
        <v>1998</v>
      </c>
      <c r="B16" s="45">
        <f t="shared" si="0"/>
        <v>1757691.5275617703</v>
      </c>
      <c r="C16" s="26">
        <v>574617.5275617704</v>
      </c>
      <c r="D16" s="27">
        <v>1183074</v>
      </c>
      <c r="E16" s="28">
        <f t="shared" si="1"/>
        <v>2375049.8564011697</v>
      </c>
      <c r="F16" s="41">
        <v>1191975.8564011697</v>
      </c>
    </row>
    <row r="17" spans="1:6" x14ac:dyDescent="0.25">
      <c r="A17" s="24">
        <v>1999</v>
      </c>
      <c r="B17" s="45">
        <f t="shared" si="0"/>
        <v>1611592.4787913859</v>
      </c>
      <c r="C17" s="26">
        <v>366247.47879138589</v>
      </c>
      <c r="D17" s="27">
        <v>1245345</v>
      </c>
      <c r="E17" s="28">
        <f t="shared" si="1"/>
        <v>2091802.2415266265</v>
      </c>
      <c r="F17" s="41">
        <v>846457.24152662663</v>
      </c>
    </row>
    <row r="18" spans="1:6" x14ac:dyDescent="0.25">
      <c r="A18" s="24">
        <v>2000</v>
      </c>
      <c r="B18" s="45">
        <f t="shared" si="0"/>
        <v>1732464.4127897709</v>
      </c>
      <c r="C18" s="26">
        <v>529310.41278977098</v>
      </c>
      <c r="D18" s="27">
        <v>1203154</v>
      </c>
      <c r="E18" s="28">
        <f t="shared" si="1"/>
        <v>2024139.9088867926</v>
      </c>
      <c r="F18" s="41">
        <v>820985.90888679272</v>
      </c>
    </row>
    <row r="19" spans="1:6" x14ac:dyDescent="0.25">
      <c r="A19" s="24">
        <v>2001</v>
      </c>
      <c r="B19" s="45">
        <f t="shared" si="0"/>
        <v>1597609.1947391401</v>
      </c>
      <c r="C19" s="26">
        <v>423601.1947391401</v>
      </c>
      <c r="D19" s="27">
        <v>1174008</v>
      </c>
      <c r="E19" s="28">
        <f t="shared" si="1"/>
        <v>1857765.0401866566</v>
      </c>
      <c r="F19" s="41">
        <v>683757.04018665676</v>
      </c>
    </row>
    <row r="20" spans="1:6" x14ac:dyDescent="0.25">
      <c r="A20" s="24">
        <v>2002</v>
      </c>
      <c r="B20" s="45">
        <f t="shared" si="0"/>
        <v>1683063.8082878098</v>
      </c>
      <c r="C20" s="26">
        <v>614006.80828780984</v>
      </c>
      <c r="D20" s="27">
        <v>1069057</v>
      </c>
      <c r="E20" s="28">
        <f t="shared" si="1"/>
        <v>2040218.0296512018</v>
      </c>
      <c r="F20" s="41">
        <v>971161.0296512018</v>
      </c>
    </row>
    <row r="21" spans="1:6" x14ac:dyDescent="0.25">
      <c r="A21" s="24">
        <v>2003</v>
      </c>
      <c r="B21" s="45">
        <f t="shared" si="0"/>
        <v>1730738.2223699943</v>
      </c>
      <c r="C21" s="26">
        <v>781852.22236999427</v>
      </c>
      <c r="D21" s="27">
        <v>948886</v>
      </c>
      <c r="E21" s="28">
        <f t="shared" si="1"/>
        <v>2656158.3672591029</v>
      </c>
      <c r="F21" s="41">
        <v>1707272.3672591031</v>
      </c>
    </row>
    <row r="22" spans="1:6" x14ac:dyDescent="0.25">
      <c r="A22" s="24">
        <v>2004</v>
      </c>
      <c r="B22" s="45">
        <f t="shared" si="0"/>
        <v>1872711.3064404</v>
      </c>
      <c r="C22" s="26">
        <v>870402.30644039996</v>
      </c>
      <c r="D22" s="27">
        <v>1002309</v>
      </c>
      <c r="E22" s="28">
        <f t="shared" si="1"/>
        <v>2737290.6163556874</v>
      </c>
      <c r="F22" s="41">
        <v>1734981.6163556874</v>
      </c>
    </row>
    <row r="23" spans="1:6" x14ac:dyDescent="0.25">
      <c r="A23" s="24">
        <v>2005</v>
      </c>
      <c r="B23" s="45">
        <f t="shared" si="0"/>
        <v>1355953.874162999</v>
      </c>
      <c r="C23" s="26">
        <v>541054.87416299898</v>
      </c>
      <c r="D23" s="27">
        <v>814899</v>
      </c>
      <c r="E23" s="28">
        <f t="shared" si="1"/>
        <v>1545220.8703369508</v>
      </c>
      <c r="F23" s="41">
        <v>730321.87033695076</v>
      </c>
    </row>
    <row r="24" spans="1:6" x14ac:dyDescent="0.25">
      <c r="A24" s="24">
        <v>2006</v>
      </c>
      <c r="B24" s="45">
        <f t="shared" si="0"/>
        <v>1333105.3400905314</v>
      </c>
      <c r="C24" s="26">
        <v>638095.34009053127</v>
      </c>
      <c r="D24" s="27">
        <v>695010</v>
      </c>
      <c r="E24" s="28">
        <f t="shared" si="1"/>
        <v>2385163.3456574893</v>
      </c>
      <c r="F24" s="41">
        <v>1690153.345657489</v>
      </c>
    </row>
    <row r="25" spans="1:6" x14ac:dyDescent="0.25">
      <c r="A25" s="24">
        <v>2007</v>
      </c>
      <c r="B25" s="45">
        <f t="shared" si="0"/>
        <v>1721154.6981500504</v>
      </c>
      <c r="C25" s="26">
        <v>1092542.6981500504</v>
      </c>
      <c r="D25" s="27">
        <v>628612</v>
      </c>
      <c r="E25" s="28">
        <f t="shared" si="1"/>
        <v>2578211.3231585911</v>
      </c>
      <c r="F25" s="41">
        <v>1949599.3231585908</v>
      </c>
    </row>
    <row r="26" spans="1:6" x14ac:dyDescent="0.25">
      <c r="A26" s="24">
        <v>2008</v>
      </c>
      <c r="B26" s="45">
        <f t="shared" si="0"/>
        <v>2113828.182045531</v>
      </c>
      <c r="C26" s="26">
        <v>1203509.182045531</v>
      </c>
      <c r="D26" s="27">
        <v>910319</v>
      </c>
      <c r="E26" s="28">
        <f t="shared" si="1"/>
        <v>3694086.5632369546</v>
      </c>
      <c r="F26" s="41">
        <v>2783767.5632369546</v>
      </c>
    </row>
    <row r="27" spans="1:6" x14ac:dyDescent="0.25">
      <c r="A27" s="24">
        <v>2009</v>
      </c>
      <c r="B27" s="45">
        <f t="shared" si="0"/>
        <v>1575146.30676694</v>
      </c>
      <c r="C27" s="26">
        <v>489866.30676694011</v>
      </c>
      <c r="D27" s="27">
        <v>1085280</v>
      </c>
      <c r="E27" s="28">
        <f t="shared" si="1"/>
        <v>2083220.9676960493</v>
      </c>
      <c r="F27" s="41">
        <v>997940.96769604913</v>
      </c>
    </row>
    <row r="28" spans="1:6" x14ac:dyDescent="0.25">
      <c r="A28" s="24">
        <v>2010</v>
      </c>
      <c r="B28" s="45">
        <f t="shared" si="0"/>
        <v>1686616.5513582004</v>
      </c>
      <c r="C28" s="26">
        <v>560385.55135820038</v>
      </c>
      <c r="D28" s="27">
        <v>1126231</v>
      </c>
      <c r="E28" s="28">
        <f t="shared" si="1"/>
        <v>2177510.9559724405</v>
      </c>
      <c r="F28" s="41">
        <v>1051279.9559724403</v>
      </c>
    </row>
    <row r="29" spans="1:6" x14ac:dyDescent="0.25">
      <c r="A29" s="24">
        <v>2011</v>
      </c>
      <c r="B29" s="45">
        <f t="shared" si="0"/>
        <v>1563376.3160818368</v>
      </c>
      <c r="C29" s="26">
        <v>438157.3160818367</v>
      </c>
      <c r="D29" s="27">
        <v>1125219</v>
      </c>
      <c r="E29" s="28">
        <f t="shared" si="1"/>
        <v>2101891.7265605209</v>
      </c>
      <c r="F29" s="41">
        <v>976672.72656052117</v>
      </c>
    </row>
    <row r="30" spans="1:6" x14ac:dyDescent="0.25">
      <c r="A30" s="24">
        <v>2012</v>
      </c>
      <c r="B30" s="45">
        <f t="shared" si="0"/>
        <v>2059249.1598044706</v>
      </c>
      <c r="C30" s="26">
        <v>616833.1598044706</v>
      </c>
      <c r="D30" s="27">
        <v>1442416</v>
      </c>
      <c r="E30" s="28">
        <f t="shared" si="1"/>
        <v>2531559.9627058888</v>
      </c>
      <c r="F30" s="41">
        <v>1089143.9627058886</v>
      </c>
    </row>
    <row r="31" spans="1:6" x14ac:dyDescent="0.25">
      <c r="A31" s="24">
        <v>2013</v>
      </c>
      <c r="B31" s="45">
        <f t="shared" si="0"/>
        <v>2202767.6271637441</v>
      </c>
      <c r="C31" s="26">
        <v>873796.62716374418</v>
      </c>
      <c r="D31" s="27">
        <v>1328971</v>
      </c>
      <c r="E31" s="28">
        <f t="shared" si="1"/>
        <v>2966839.6326997727</v>
      </c>
      <c r="F31" s="41">
        <v>1637868.6326997727</v>
      </c>
    </row>
    <row r="32" spans="1:6" x14ac:dyDescent="0.25">
      <c r="A32" s="24">
        <v>2014</v>
      </c>
      <c r="B32" s="45">
        <f t="shared" si="0"/>
        <v>2636780.5156752099</v>
      </c>
      <c r="C32" s="26">
        <v>1061140.5156752099</v>
      </c>
      <c r="D32" s="27">
        <v>1575640</v>
      </c>
      <c r="E32" s="28">
        <f t="shared" si="1"/>
        <v>3723924.245454466</v>
      </c>
      <c r="F32" s="41">
        <v>2148284.245454466</v>
      </c>
    </row>
    <row r="33" spans="1:6" s="20" customFormat="1" x14ac:dyDescent="0.25">
      <c r="A33" s="24">
        <v>2015</v>
      </c>
      <c r="B33" s="45">
        <f t="shared" si="0"/>
        <v>2628060.5940395272</v>
      </c>
      <c r="C33" s="26">
        <v>936342.59403952712</v>
      </c>
      <c r="D33" s="27">
        <v>1691718</v>
      </c>
      <c r="E33" s="28">
        <f t="shared" si="1"/>
        <v>3191557.2738581328</v>
      </c>
      <c r="F33" s="41">
        <v>1499839.2738581325</v>
      </c>
    </row>
    <row r="34" spans="1:6" s="20" customFormat="1" x14ac:dyDescent="0.25">
      <c r="A34" s="24">
        <v>2016</v>
      </c>
      <c r="B34" s="45">
        <f t="shared" si="0"/>
        <v>2964921.2414756245</v>
      </c>
      <c r="C34" s="26">
        <v>967913.24147562461</v>
      </c>
      <c r="D34" s="27">
        <v>1997008</v>
      </c>
      <c r="E34" s="28">
        <f t="shared" si="1"/>
        <v>3679740.7072291765</v>
      </c>
      <c r="F34" s="41">
        <v>1682732.7072291765</v>
      </c>
    </row>
    <row r="35" spans="1:6" x14ac:dyDescent="0.25">
      <c r="A35" s="24">
        <v>2017</v>
      </c>
      <c r="B35" s="45">
        <f t="shared" si="0"/>
        <v>2957605.1736306828</v>
      </c>
      <c r="C35" s="26">
        <v>843330.17363068298</v>
      </c>
      <c r="D35" s="27">
        <v>2114275</v>
      </c>
      <c r="E35" s="28">
        <f t="shared" si="1"/>
        <v>3722243.1539927744</v>
      </c>
      <c r="F35" s="41">
        <v>1607968.1539927744</v>
      </c>
    </row>
    <row r="36" spans="1:6" x14ac:dyDescent="0.25">
      <c r="B36" s="33"/>
      <c r="C36" s="25"/>
    </row>
    <row r="37" spans="1:6" x14ac:dyDescent="0.25">
      <c r="B37" s="50"/>
      <c r="C37" s="8"/>
      <c r="D37" s="50"/>
    </row>
    <row r="38" spans="1:6" x14ac:dyDescent="0.25">
      <c r="B38" s="8"/>
      <c r="C38" s="8"/>
      <c r="D38" s="8"/>
    </row>
    <row r="39" spans="1:6" x14ac:dyDescent="0.25">
      <c r="B39" s="8"/>
      <c r="C39" s="8"/>
      <c r="D39" s="8"/>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9"/>
  <sheetViews>
    <sheetView topLeftCell="B1" workbookViewId="0">
      <selection activeCell="I34" sqref="I34"/>
    </sheetView>
  </sheetViews>
  <sheetFormatPr defaultRowHeight="15" x14ac:dyDescent="0.25"/>
  <cols>
    <col min="1" max="1" width="11.5703125" style="20" bestFit="1" customWidth="1"/>
    <col min="2" max="2" width="8.85546875" style="20"/>
    <col min="3" max="3" width="11.5703125" style="20" bestFit="1" customWidth="1"/>
    <col min="4" max="4" width="13.140625" style="20" customWidth="1"/>
    <col min="5" max="5" width="10.5703125" style="20" customWidth="1"/>
    <col min="6" max="6" width="11.42578125" style="20" bestFit="1" customWidth="1"/>
  </cols>
  <sheetData>
    <row r="1" spans="1:6" x14ac:dyDescent="0.25">
      <c r="A1" s="20" t="s">
        <v>56</v>
      </c>
    </row>
    <row r="3" spans="1:6" x14ac:dyDescent="0.25">
      <c r="A3" s="24" t="s">
        <v>23</v>
      </c>
      <c r="B3" s="52" t="s">
        <v>74</v>
      </c>
      <c r="C3" s="11" t="s">
        <v>75</v>
      </c>
      <c r="D3" s="12" t="s">
        <v>1</v>
      </c>
      <c r="E3" s="13" t="s">
        <v>76</v>
      </c>
      <c r="F3" s="40" t="s">
        <v>77</v>
      </c>
    </row>
    <row r="4" spans="1:6" s="20" customFormat="1" x14ac:dyDescent="0.25">
      <c r="A4" s="24">
        <v>1986</v>
      </c>
      <c r="B4" s="45">
        <f t="shared" ref="B4:B35" si="0">C4+D4</f>
        <v>235503.39197060003</v>
      </c>
      <c r="C4" s="26">
        <v>235503.39197060003</v>
      </c>
      <c r="D4" s="27"/>
      <c r="E4" s="28">
        <f t="shared" ref="E4:E35" si="1">D4+F4</f>
        <v>336689.22376253002</v>
      </c>
      <c r="F4" s="41">
        <v>336689.22376253002</v>
      </c>
    </row>
    <row r="5" spans="1:6" x14ac:dyDescent="0.25">
      <c r="A5" s="24">
        <v>1987</v>
      </c>
      <c r="B5" s="45">
        <f t="shared" si="0"/>
        <v>13473.44043853</v>
      </c>
      <c r="C5" s="26">
        <v>13473.44043853</v>
      </c>
      <c r="D5" s="27"/>
      <c r="E5" s="28">
        <f t="shared" si="1"/>
        <v>7133.9755762660016</v>
      </c>
      <c r="F5" s="41">
        <v>7133.9755762660016</v>
      </c>
    </row>
    <row r="6" spans="1:6" x14ac:dyDescent="0.25">
      <c r="A6" s="24">
        <v>1988</v>
      </c>
      <c r="B6" s="45">
        <f t="shared" si="0"/>
        <v>4637.1391613400001</v>
      </c>
      <c r="C6" s="26">
        <v>4637.1391613400001</v>
      </c>
      <c r="D6" s="27"/>
      <c r="E6" s="28">
        <f t="shared" si="1"/>
        <v>572.00086714899999</v>
      </c>
      <c r="F6" s="41">
        <v>572.00086714899999</v>
      </c>
    </row>
    <row r="7" spans="1:6" x14ac:dyDescent="0.25">
      <c r="A7" s="24">
        <v>1989</v>
      </c>
      <c r="B7" s="45">
        <f t="shared" si="0"/>
        <v>82440.379462450001</v>
      </c>
      <c r="C7" s="26">
        <v>82440.379462450001</v>
      </c>
      <c r="D7" s="27"/>
      <c r="E7" s="28">
        <f t="shared" si="1"/>
        <v>155074.47161339998</v>
      </c>
      <c r="F7" s="41">
        <v>155074.47161339998</v>
      </c>
    </row>
    <row r="8" spans="1:6" x14ac:dyDescent="0.25">
      <c r="A8" s="24">
        <v>1990</v>
      </c>
      <c r="B8" s="45">
        <f t="shared" si="0"/>
        <v>15305.435633899999</v>
      </c>
      <c r="C8" s="26">
        <v>15305.435633899999</v>
      </c>
      <c r="D8" s="27"/>
      <c r="E8" s="28">
        <f t="shared" si="1"/>
        <v>110918.65838929998</v>
      </c>
      <c r="F8" s="41">
        <v>110918.65838929998</v>
      </c>
    </row>
    <row r="9" spans="1:6" x14ac:dyDescent="0.25">
      <c r="A9" s="24">
        <v>1991</v>
      </c>
      <c r="B9" s="45">
        <f t="shared" si="0"/>
        <v>7092.7592200999998</v>
      </c>
      <c r="C9" s="26">
        <v>7092.7592200999998</v>
      </c>
      <c r="D9" s="27"/>
      <c r="E9" s="28">
        <f t="shared" si="1"/>
        <v>6721.7134702000021</v>
      </c>
      <c r="F9" s="41">
        <v>6721.7134702000021</v>
      </c>
    </row>
    <row r="10" spans="1:6" x14ac:dyDescent="0.25">
      <c r="A10" s="24">
        <v>1992</v>
      </c>
      <c r="B10" s="45">
        <f t="shared" si="0"/>
        <v>5810.3012409799994</v>
      </c>
      <c r="C10" s="26">
        <v>5803.3012409799994</v>
      </c>
      <c r="D10" s="27">
        <v>7</v>
      </c>
      <c r="E10" s="28">
        <f t="shared" si="1"/>
        <v>4829.30233486</v>
      </c>
      <c r="F10" s="41">
        <v>4822.30233486</v>
      </c>
    </row>
    <row r="11" spans="1:6" x14ac:dyDescent="0.25">
      <c r="A11" s="24">
        <v>1993</v>
      </c>
      <c r="B11" s="45">
        <f t="shared" si="0"/>
        <v>29170.227656219999</v>
      </c>
      <c r="C11" s="26">
        <v>29068.227656219999</v>
      </c>
      <c r="D11" s="27">
        <v>102</v>
      </c>
      <c r="E11" s="28">
        <f t="shared" si="1"/>
        <v>37053.960211379977</v>
      </c>
      <c r="F11" s="41">
        <v>36951.960211379977</v>
      </c>
    </row>
    <row r="12" spans="1:6" x14ac:dyDescent="0.25">
      <c r="A12" s="24">
        <v>1994</v>
      </c>
      <c r="B12" s="45">
        <f t="shared" si="0"/>
        <v>19084.709298499998</v>
      </c>
      <c r="C12" s="26">
        <v>18006.709298499998</v>
      </c>
      <c r="D12" s="27">
        <v>1078</v>
      </c>
      <c r="E12" s="28">
        <f t="shared" si="1"/>
        <v>37738.070234129984</v>
      </c>
      <c r="F12" s="41">
        <v>36660.070234129984</v>
      </c>
    </row>
    <row r="13" spans="1:6" x14ac:dyDescent="0.25">
      <c r="A13" s="24">
        <v>1995</v>
      </c>
      <c r="B13" s="45">
        <f t="shared" si="0"/>
        <v>5810.7740999999996</v>
      </c>
      <c r="C13" s="26">
        <v>514.77409999999998</v>
      </c>
      <c r="D13" s="27">
        <v>5296</v>
      </c>
      <c r="E13" s="28">
        <f t="shared" si="1"/>
        <v>5810.7741000000005</v>
      </c>
      <c r="F13" s="41">
        <v>514.7741000000002</v>
      </c>
    </row>
    <row r="14" spans="1:6" x14ac:dyDescent="0.25">
      <c r="A14" s="24">
        <v>1996</v>
      </c>
      <c r="B14" s="45">
        <f t="shared" si="0"/>
        <v>7466.6621267399996</v>
      </c>
      <c r="C14" s="26">
        <v>3148.6621267399996</v>
      </c>
      <c r="D14" s="27">
        <v>4318</v>
      </c>
      <c r="E14" s="28">
        <f t="shared" si="1"/>
        <v>7472.7766101400002</v>
      </c>
      <c r="F14" s="41">
        <v>3154.7766101400002</v>
      </c>
    </row>
    <row r="15" spans="1:6" x14ac:dyDescent="0.25">
      <c r="A15" s="24">
        <v>1997</v>
      </c>
      <c r="B15" s="45">
        <f t="shared" si="0"/>
        <v>42795.417179200005</v>
      </c>
      <c r="C15" s="26">
        <v>40056.417179200005</v>
      </c>
      <c r="D15" s="27">
        <v>2739</v>
      </c>
      <c r="E15" s="28">
        <f t="shared" si="1"/>
        <v>65060.124329409999</v>
      </c>
      <c r="F15" s="41">
        <v>62321.124329409999</v>
      </c>
    </row>
    <row r="16" spans="1:6" x14ac:dyDescent="0.25">
      <c r="A16" s="24">
        <v>1998</v>
      </c>
      <c r="B16" s="45">
        <f t="shared" si="0"/>
        <v>11038.404576789999</v>
      </c>
      <c r="C16" s="26">
        <v>9857.4045767899988</v>
      </c>
      <c r="D16" s="27">
        <v>1181</v>
      </c>
      <c r="E16" s="28">
        <f t="shared" si="1"/>
        <v>27166.953514713001</v>
      </c>
      <c r="F16" s="41">
        <v>25985.953514713001</v>
      </c>
    </row>
    <row r="17" spans="1:6" x14ac:dyDescent="0.25">
      <c r="A17" s="24">
        <v>1999</v>
      </c>
      <c r="B17" s="45">
        <f t="shared" si="0"/>
        <v>21062.306086869998</v>
      </c>
      <c r="C17" s="26">
        <v>19111.306086869998</v>
      </c>
      <c r="D17" s="27">
        <v>1951</v>
      </c>
      <c r="E17" s="28">
        <f t="shared" si="1"/>
        <v>42919.286830629993</v>
      </c>
      <c r="F17" s="41">
        <v>40968.286830629993</v>
      </c>
    </row>
    <row r="18" spans="1:6" x14ac:dyDescent="0.25">
      <c r="A18" s="24">
        <v>2000</v>
      </c>
      <c r="B18" s="45">
        <f t="shared" si="0"/>
        <v>24084.035247159001</v>
      </c>
      <c r="C18" s="26">
        <v>21243.035247159001</v>
      </c>
      <c r="D18" s="27">
        <v>2841</v>
      </c>
      <c r="E18" s="28">
        <f t="shared" si="1"/>
        <v>38719.668889300003</v>
      </c>
      <c r="F18" s="41">
        <v>35878.668889300003</v>
      </c>
    </row>
    <row r="19" spans="1:6" x14ac:dyDescent="0.25">
      <c r="A19" s="24">
        <v>2001</v>
      </c>
      <c r="B19" s="45">
        <f t="shared" si="0"/>
        <v>33739.445960190002</v>
      </c>
      <c r="C19" s="26">
        <v>27485.445960189998</v>
      </c>
      <c r="D19" s="27">
        <v>6254</v>
      </c>
      <c r="E19" s="28">
        <f t="shared" si="1"/>
        <v>44331.230833782975</v>
      </c>
      <c r="F19" s="41">
        <v>38077.230833782975</v>
      </c>
    </row>
    <row r="20" spans="1:6" x14ac:dyDescent="0.25">
      <c r="A20" s="24">
        <v>2002</v>
      </c>
      <c r="B20" s="45">
        <f t="shared" si="0"/>
        <v>9155.0677540190009</v>
      </c>
      <c r="C20" s="26">
        <v>5104.0677540189999</v>
      </c>
      <c r="D20" s="27">
        <v>4051</v>
      </c>
      <c r="E20" s="28">
        <f t="shared" si="1"/>
        <v>10799.897909579</v>
      </c>
      <c r="F20" s="41">
        <v>6748.897909579</v>
      </c>
    </row>
    <row r="21" spans="1:6" x14ac:dyDescent="0.25">
      <c r="A21" s="24">
        <v>2003</v>
      </c>
      <c r="B21" s="45">
        <f t="shared" si="0"/>
        <v>5104.7094985799995</v>
      </c>
      <c r="C21" s="26">
        <v>2067.7094985799999</v>
      </c>
      <c r="D21" s="27">
        <v>3037</v>
      </c>
      <c r="E21" s="28">
        <f t="shared" si="1"/>
        <v>4154.7973668499999</v>
      </c>
      <c r="F21" s="41">
        <v>1117.7973668499999</v>
      </c>
    </row>
    <row r="22" spans="1:6" x14ac:dyDescent="0.25">
      <c r="A22" s="24">
        <v>2004</v>
      </c>
      <c r="B22" s="45">
        <f t="shared" si="0"/>
        <v>11918.147464703001</v>
      </c>
      <c r="C22" s="26">
        <v>4088.147464703</v>
      </c>
      <c r="D22" s="27">
        <v>7830</v>
      </c>
      <c r="E22" s="28">
        <f t="shared" si="1"/>
        <v>16409.873001971002</v>
      </c>
      <c r="F22" s="41">
        <v>8579.8730019710019</v>
      </c>
    </row>
    <row r="23" spans="1:6" x14ac:dyDescent="0.25">
      <c r="A23" s="24">
        <v>2005</v>
      </c>
      <c r="B23" s="45">
        <f t="shared" si="0"/>
        <v>30371.22085279</v>
      </c>
      <c r="C23" s="26">
        <v>26907.22085279</v>
      </c>
      <c r="D23" s="27">
        <v>3464</v>
      </c>
      <c r="E23" s="28">
        <f t="shared" si="1"/>
        <v>47150.381569555997</v>
      </c>
      <c r="F23" s="41">
        <v>43686.381569555997</v>
      </c>
    </row>
    <row r="24" spans="1:6" x14ac:dyDescent="0.25">
      <c r="A24" s="24">
        <v>2006</v>
      </c>
      <c r="B24" s="45">
        <f t="shared" si="0"/>
        <v>5297.9761726159995</v>
      </c>
      <c r="C24" s="26">
        <v>1246.976172616</v>
      </c>
      <c r="D24" s="27">
        <v>4051</v>
      </c>
      <c r="E24" s="28">
        <f t="shared" si="1"/>
        <v>5480.2806982510001</v>
      </c>
      <c r="F24" s="41">
        <v>1429.2806982510003</v>
      </c>
    </row>
    <row r="25" spans="1:6" x14ac:dyDescent="0.25">
      <c r="A25" s="24">
        <v>2007</v>
      </c>
      <c r="B25" s="45">
        <f t="shared" si="0"/>
        <v>9149.8094373000004</v>
      </c>
      <c r="C25" s="26">
        <v>2397.8094372999999</v>
      </c>
      <c r="D25" s="27">
        <v>6752</v>
      </c>
      <c r="E25" s="28">
        <f t="shared" si="1"/>
        <v>14932.319400200002</v>
      </c>
      <c r="F25" s="41">
        <v>8180.3194002000009</v>
      </c>
    </row>
    <row r="26" spans="1:6" x14ac:dyDescent="0.25">
      <c r="A26" s="24">
        <v>2008</v>
      </c>
      <c r="B26" s="45">
        <f t="shared" si="0"/>
        <v>5993.5236428389999</v>
      </c>
      <c r="C26" s="26">
        <v>1983.5236428389999</v>
      </c>
      <c r="D26" s="27">
        <v>4010</v>
      </c>
      <c r="E26" s="28">
        <f t="shared" si="1"/>
        <v>6924.7333260259993</v>
      </c>
      <c r="F26" s="41">
        <v>2914.7333260259993</v>
      </c>
    </row>
    <row r="27" spans="1:6" x14ac:dyDescent="0.25">
      <c r="A27" s="24">
        <v>2009</v>
      </c>
      <c r="B27" s="45">
        <f t="shared" si="0"/>
        <v>10259.00446862</v>
      </c>
      <c r="C27" s="26">
        <v>5894.0044686199999</v>
      </c>
      <c r="D27" s="27">
        <v>4365</v>
      </c>
      <c r="E27" s="28">
        <f t="shared" si="1"/>
        <v>22129.872192600007</v>
      </c>
      <c r="F27" s="41">
        <v>17764.872192600007</v>
      </c>
    </row>
    <row r="28" spans="1:6" x14ac:dyDescent="0.25">
      <c r="A28" s="24">
        <v>2010</v>
      </c>
      <c r="B28" s="45">
        <f t="shared" si="0"/>
        <v>3789.8110876000001</v>
      </c>
      <c r="C28" s="26">
        <v>372.81108759999995</v>
      </c>
      <c r="D28" s="27">
        <v>3417</v>
      </c>
      <c r="E28" s="28">
        <f t="shared" si="1"/>
        <v>3789.8110876000001</v>
      </c>
      <c r="F28" s="41">
        <v>372.81108760000001</v>
      </c>
    </row>
    <row r="29" spans="1:6" x14ac:dyDescent="0.25">
      <c r="A29" s="24">
        <v>2011</v>
      </c>
      <c r="B29" s="45">
        <f t="shared" si="0"/>
        <v>25319.506810399998</v>
      </c>
      <c r="C29" s="26">
        <v>20560.506810399998</v>
      </c>
      <c r="D29" s="27">
        <v>4759</v>
      </c>
      <c r="E29" s="28">
        <f t="shared" si="1"/>
        <v>122834.21331019999</v>
      </c>
      <c r="F29" s="41">
        <v>118075.21331019999</v>
      </c>
    </row>
    <row r="30" spans="1:6" x14ac:dyDescent="0.25">
      <c r="A30" s="24">
        <v>2012</v>
      </c>
      <c r="B30" s="45">
        <f t="shared" si="0"/>
        <v>5850.6467894899997</v>
      </c>
      <c r="C30" s="26">
        <v>1778.6467894899997</v>
      </c>
      <c r="D30" s="27">
        <v>4072</v>
      </c>
      <c r="E30" s="28">
        <f t="shared" si="1"/>
        <v>6638.0010975499999</v>
      </c>
      <c r="F30" s="41">
        <v>2566.0010975499999</v>
      </c>
    </row>
    <row r="31" spans="1:6" s="20" customFormat="1" x14ac:dyDescent="0.25">
      <c r="A31" s="24">
        <v>2013</v>
      </c>
      <c r="B31" s="45">
        <f t="shared" si="0"/>
        <v>7907.9535348999998</v>
      </c>
      <c r="C31" s="26">
        <v>2217.9535349000002</v>
      </c>
      <c r="D31" s="27">
        <v>5690</v>
      </c>
      <c r="E31" s="28">
        <f t="shared" si="1"/>
        <v>11178.961884100001</v>
      </c>
      <c r="F31" s="41">
        <v>5488.961884100001</v>
      </c>
    </row>
    <row r="32" spans="1:6" x14ac:dyDescent="0.25">
      <c r="A32" s="24">
        <v>2014</v>
      </c>
      <c r="B32" s="45">
        <f t="shared" si="0"/>
        <v>6783.9243890600001</v>
      </c>
      <c r="C32" s="26">
        <v>1980.9243890600001</v>
      </c>
      <c r="D32" s="27">
        <v>4803</v>
      </c>
      <c r="E32" s="28">
        <f t="shared" si="1"/>
        <v>7935.8632690299974</v>
      </c>
      <c r="F32" s="41">
        <v>3132.8632690299974</v>
      </c>
    </row>
    <row r="33" spans="1:6" s="20" customFormat="1" x14ac:dyDescent="0.25">
      <c r="A33" s="24">
        <v>2015</v>
      </c>
      <c r="B33" s="45">
        <f t="shared" si="0"/>
        <v>7492.5472493200004</v>
      </c>
      <c r="C33" s="26">
        <v>4605.5472493200004</v>
      </c>
      <c r="D33" s="27">
        <v>2887</v>
      </c>
      <c r="E33" s="28">
        <f t="shared" si="1"/>
        <v>20843.817648099997</v>
      </c>
      <c r="F33" s="41">
        <v>17956.817648099997</v>
      </c>
    </row>
    <row r="34" spans="1:6" s="20" customFormat="1" x14ac:dyDescent="0.25">
      <c r="A34" s="24">
        <v>2016</v>
      </c>
      <c r="B34" s="45">
        <f t="shared" si="0"/>
        <v>3888.3820241200001</v>
      </c>
      <c r="C34" s="26">
        <v>2006.3820241200001</v>
      </c>
      <c r="D34" s="27">
        <v>1882</v>
      </c>
      <c r="E34" s="28">
        <f t="shared" si="1"/>
        <v>7403.7318729299986</v>
      </c>
      <c r="F34" s="41">
        <v>5521.7318729299986</v>
      </c>
    </row>
    <row r="35" spans="1:6" x14ac:dyDescent="0.25">
      <c r="A35" s="24">
        <v>2017</v>
      </c>
      <c r="B35" s="45">
        <f t="shared" si="0"/>
        <v>9520.5692289700019</v>
      </c>
      <c r="C35" s="26">
        <v>8780.5692289700019</v>
      </c>
      <c r="D35" s="27">
        <v>740</v>
      </c>
      <c r="E35" s="28">
        <f t="shared" si="1"/>
        <v>61741.747967199975</v>
      </c>
      <c r="F35" s="41">
        <v>61001.747967199975</v>
      </c>
    </row>
    <row r="36" spans="1:6" x14ac:dyDescent="0.25">
      <c r="A36" s="33"/>
    </row>
    <row r="37" spans="1:6" x14ac:dyDescent="0.25">
      <c r="A37" s="49"/>
      <c r="B37" s="49"/>
      <c r="C37" s="49"/>
    </row>
    <row r="38" spans="1:6" x14ac:dyDescent="0.25">
      <c r="A38" s="8"/>
      <c r="B38" s="8"/>
      <c r="C38" s="8"/>
    </row>
    <row r="39" spans="1:6" x14ac:dyDescent="0.25">
      <c r="A39" s="8"/>
      <c r="B39" s="8"/>
      <c r="C39" s="8"/>
    </row>
  </sheetData>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A110"/>
  <sheetViews>
    <sheetView zoomScaleNormal="100" workbookViewId="0">
      <selection activeCell="AW51" sqref="AW51"/>
    </sheetView>
  </sheetViews>
  <sheetFormatPr defaultRowHeight="15" x14ac:dyDescent="0.25"/>
  <cols>
    <col min="2" max="2" width="15.5703125" bestFit="1" customWidth="1"/>
    <col min="3" max="4" width="19.7109375" bestFit="1" customWidth="1"/>
    <col min="5" max="5" width="14" bestFit="1" customWidth="1"/>
    <col min="6" max="6" width="14.85546875" bestFit="1" customWidth="1"/>
    <col min="7" max="7" width="15.28515625" bestFit="1" customWidth="1"/>
    <col min="8" max="8" width="7.42578125" bestFit="1" customWidth="1"/>
    <col min="9" max="9" width="15.85546875" style="9" customWidth="1"/>
    <col min="10" max="10" width="8.28515625" customWidth="1"/>
    <col min="11" max="11" width="11.28515625" bestFit="1" customWidth="1"/>
    <col min="12" max="12" width="18.140625" bestFit="1" customWidth="1"/>
    <col min="13" max="13" width="13.140625" bestFit="1" customWidth="1"/>
    <col min="14" max="14" width="14.140625" bestFit="1" customWidth="1"/>
    <col min="15" max="15" width="11.5703125" bestFit="1" customWidth="1"/>
    <col min="16" max="16" width="15.28515625" bestFit="1" customWidth="1"/>
    <col min="17" max="17" width="7.42578125" bestFit="1" customWidth="1"/>
    <col min="18" max="18" width="11.28515625" bestFit="1" customWidth="1"/>
    <col min="19" max="19" width="7.7109375" customWidth="1"/>
    <col min="20" max="20" width="11.28515625" bestFit="1" customWidth="1"/>
    <col min="21" max="21" width="18.140625" bestFit="1" customWidth="1"/>
    <col min="22" max="22" width="13.140625" bestFit="1" customWidth="1"/>
    <col min="23" max="23" width="14.140625" bestFit="1" customWidth="1"/>
    <col min="24" max="24" width="11.5703125" bestFit="1" customWidth="1"/>
    <col min="25" max="25" width="15.28515625" bestFit="1" customWidth="1"/>
    <col min="26" max="26" width="11.5703125" bestFit="1" customWidth="1"/>
    <col min="27" max="27" width="15.28515625" bestFit="1" customWidth="1"/>
    <col min="29" max="29" width="11.28515625" bestFit="1" customWidth="1"/>
    <col min="30" max="30" width="18.140625" bestFit="1" customWidth="1"/>
    <col min="31" max="31" width="13.140625" bestFit="1" customWidth="1"/>
    <col min="32" max="32" width="14.140625" bestFit="1" customWidth="1"/>
    <col min="33" max="33" width="11.5703125" bestFit="1" customWidth="1"/>
    <col min="34" max="34" width="15.28515625" bestFit="1" customWidth="1"/>
    <col min="35" max="35" width="11.5703125" bestFit="1" customWidth="1"/>
    <col min="36" max="36" width="15.28515625" bestFit="1" customWidth="1"/>
    <col min="37" max="37" width="9.42578125" customWidth="1"/>
    <col min="38" max="38" width="11.28515625" bestFit="1" customWidth="1"/>
    <col min="39" max="39" width="18.140625" bestFit="1" customWidth="1"/>
    <col min="40" max="40" width="13.140625" bestFit="1" customWidth="1"/>
    <col min="41" max="41" width="14.140625" bestFit="1" customWidth="1"/>
    <col min="42" max="42" width="11.5703125" bestFit="1" customWidth="1"/>
    <col min="43" max="43" width="15.28515625" bestFit="1" customWidth="1"/>
    <col min="44" max="44" width="11.5703125" bestFit="1" customWidth="1"/>
    <col min="45" max="45" width="15.28515625" bestFit="1" customWidth="1"/>
    <col min="49" max="49" width="11.28515625" bestFit="1" customWidth="1"/>
    <col min="50" max="50" width="18.140625" bestFit="1" customWidth="1"/>
    <col min="51" max="51" width="13.140625" bestFit="1" customWidth="1"/>
    <col min="52" max="52" width="14.140625" bestFit="1" customWidth="1"/>
    <col min="53" max="53" width="11.5703125" bestFit="1" customWidth="1"/>
    <col min="54" max="54" width="15.28515625" bestFit="1" customWidth="1"/>
  </cols>
  <sheetData>
    <row r="1" spans="1:53" ht="14.65" customHeight="1" x14ac:dyDescent="0.25">
      <c r="A1" t="s">
        <v>41</v>
      </c>
      <c r="I1"/>
      <c r="S1" s="20"/>
      <c r="T1" s="20"/>
      <c r="U1" s="20"/>
      <c r="V1" s="20"/>
      <c r="W1" s="20"/>
      <c r="X1" s="20"/>
      <c r="Y1" s="20"/>
      <c r="Z1" s="20"/>
      <c r="AA1" s="20"/>
      <c r="AB1" s="20"/>
      <c r="AC1" s="20"/>
      <c r="AD1" s="20"/>
      <c r="AE1" s="20"/>
      <c r="AF1" s="20"/>
      <c r="AG1" s="20"/>
      <c r="AH1" s="20"/>
      <c r="AI1" s="20"/>
      <c r="AK1" s="20"/>
      <c r="AL1" s="20"/>
      <c r="AM1" s="20"/>
      <c r="AN1" s="20"/>
      <c r="AO1" s="20"/>
      <c r="AP1" s="20"/>
      <c r="AQ1" s="20"/>
      <c r="AR1" s="20"/>
      <c r="AT1" s="20"/>
      <c r="AU1" s="20"/>
      <c r="AV1" s="20"/>
      <c r="AW1" s="20"/>
      <c r="AX1" s="20"/>
      <c r="AY1" s="20"/>
      <c r="AZ1" s="20"/>
      <c r="BA1" s="20"/>
    </row>
    <row r="2" spans="1:53" x14ac:dyDescent="0.25">
      <c r="A2" t="s">
        <v>103</v>
      </c>
      <c r="I2"/>
      <c r="J2" t="s">
        <v>104</v>
      </c>
      <c r="S2" t="s">
        <v>73</v>
      </c>
      <c r="AB2" t="s">
        <v>101</v>
      </c>
      <c r="AK2" s="20" t="s">
        <v>102</v>
      </c>
      <c r="AL2" s="20"/>
      <c r="AM2" s="20"/>
      <c r="AN2" s="20"/>
      <c r="AO2" s="20"/>
      <c r="AP2" s="20"/>
      <c r="AQ2" s="20"/>
      <c r="AR2" s="20"/>
      <c r="AX2" s="96"/>
      <c r="AY2" s="96"/>
      <c r="AZ2" s="96"/>
      <c r="BA2" s="20"/>
    </row>
    <row r="3" spans="1:53" x14ac:dyDescent="0.25">
      <c r="A3" s="20"/>
      <c r="B3" s="94" t="s">
        <v>19</v>
      </c>
      <c r="C3" s="94" t="s">
        <v>21</v>
      </c>
      <c r="D3" s="94" t="s">
        <v>34</v>
      </c>
      <c r="E3" s="94" t="s">
        <v>37</v>
      </c>
      <c r="F3" s="94" t="s">
        <v>39</v>
      </c>
      <c r="G3" s="94" t="s">
        <v>35</v>
      </c>
      <c r="H3" s="20"/>
      <c r="I3"/>
      <c r="J3" s="20"/>
      <c r="K3" s="94" t="s">
        <v>19</v>
      </c>
      <c r="L3" s="94" t="s">
        <v>21</v>
      </c>
      <c r="M3" s="94" t="s">
        <v>34</v>
      </c>
      <c r="N3" s="94" t="s">
        <v>37</v>
      </c>
      <c r="O3" s="94" t="s">
        <v>39</v>
      </c>
      <c r="P3" s="94" t="s">
        <v>35</v>
      </c>
      <c r="Q3" s="20"/>
      <c r="S3" s="20"/>
      <c r="T3" s="36" t="s">
        <v>19</v>
      </c>
      <c r="U3" s="36" t="s">
        <v>21</v>
      </c>
      <c r="V3" s="36" t="s">
        <v>34</v>
      </c>
      <c r="W3" s="36" t="s">
        <v>37</v>
      </c>
      <c r="X3" s="36" t="s">
        <v>39</v>
      </c>
      <c r="Y3" s="36" t="s">
        <v>35</v>
      </c>
      <c r="AC3" s="36" t="s">
        <v>19</v>
      </c>
      <c r="AD3" s="36" t="s">
        <v>21</v>
      </c>
      <c r="AE3" s="36" t="s">
        <v>34</v>
      </c>
      <c r="AF3" s="36" t="s">
        <v>37</v>
      </c>
      <c r="AG3" s="36" t="s">
        <v>39</v>
      </c>
      <c r="AH3" s="36" t="s">
        <v>35</v>
      </c>
      <c r="AK3" s="20"/>
      <c r="AL3" s="36" t="s">
        <v>19</v>
      </c>
      <c r="AM3" s="36" t="s">
        <v>21</v>
      </c>
      <c r="AN3" s="36" t="s">
        <v>34</v>
      </c>
      <c r="AO3" s="36" t="s">
        <v>37</v>
      </c>
      <c r="AP3" s="36" t="s">
        <v>39</v>
      </c>
      <c r="AQ3" s="36" t="s">
        <v>35</v>
      </c>
      <c r="AR3" s="20"/>
      <c r="AX3" s="36"/>
      <c r="AY3" s="36"/>
      <c r="AZ3" s="36"/>
      <c r="BA3" s="36"/>
    </row>
    <row r="4" spans="1:53" x14ac:dyDescent="0.25">
      <c r="A4" s="7" t="s">
        <v>23</v>
      </c>
      <c r="B4" s="50" t="s">
        <v>74</v>
      </c>
      <c r="C4" s="50" t="s">
        <v>74</v>
      </c>
      <c r="D4" s="50" t="s">
        <v>74</v>
      </c>
      <c r="E4" s="50" t="s">
        <v>74</v>
      </c>
      <c r="F4" s="50" t="s">
        <v>74</v>
      </c>
      <c r="G4" s="50" t="s">
        <v>74</v>
      </c>
      <c r="H4" s="7" t="s">
        <v>8</v>
      </c>
      <c r="I4"/>
      <c r="J4" s="36" t="s">
        <v>23</v>
      </c>
      <c r="K4" s="50" t="s">
        <v>76</v>
      </c>
      <c r="L4" s="50" t="s">
        <v>76</v>
      </c>
      <c r="M4" s="50" t="s">
        <v>76</v>
      </c>
      <c r="N4" s="50" t="s">
        <v>76</v>
      </c>
      <c r="O4" s="50" t="s">
        <v>76</v>
      </c>
      <c r="P4" s="50" t="s">
        <v>76</v>
      </c>
      <c r="Q4" s="36" t="s">
        <v>8</v>
      </c>
      <c r="S4" s="36" t="s">
        <v>23</v>
      </c>
      <c r="T4" s="50" t="s">
        <v>1</v>
      </c>
      <c r="U4" s="50" t="s">
        <v>1</v>
      </c>
      <c r="V4" s="50" t="s">
        <v>1</v>
      </c>
      <c r="W4" s="50" t="s">
        <v>1</v>
      </c>
      <c r="X4" s="50" t="s">
        <v>1</v>
      </c>
      <c r="Y4" s="50" t="s">
        <v>1</v>
      </c>
      <c r="AB4" s="36" t="s">
        <v>23</v>
      </c>
      <c r="AC4" s="50" t="s">
        <v>75</v>
      </c>
      <c r="AD4" s="50" t="s">
        <v>75</v>
      </c>
      <c r="AE4" s="50" t="s">
        <v>75</v>
      </c>
      <c r="AF4" s="50" t="s">
        <v>75</v>
      </c>
      <c r="AG4" s="50" t="s">
        <v>75</v>
      </c>
      <c r="AH4" s="50" t="s">
        <v>75</v>
      </c>
      <c r="AK4" s="36" t="s">
        <v>23</v>
      </c>
      <c r="AL4" s="50" t="s">
        <v>77</v>
      </c>
      <c r="AM4" s="50" t="s">
        <v>77</v>
      </c>
      <c r="AN4" s="50" t="s">
        <v>77</v>
      </c>
      <c r="AO4" s="50" t="s">
        <v>77</v>
      </c>
      <c r="AP4" s="50" t="s">
        <v>77</v>
      </c>
      <c r="AQ4" s="50" t="s">
        <v>77</v>
      </c>
      <c r="AR4" s="20"/>
      <c r="AX4" s="8"/>
      <c r="AY4" s="8"/>
      <c r="AZ4" s="8"/>
      <c r="BA4" s="8"/>
    </row>
    <row r="5" spans="1:53" x14ac:dyDescent="0.25">
      <c r="A5" s="1">
        <v>1986</v>
      </c>
      <c r="B5" s="10">
        <f t="shared" ref="B5:B36" si="0">T5+AC5</f>
        <v>36764.692951999998</v>
      </c>
      <c r="C5" s="10">
        <f t="shared" ref="C5:C36" si="1">U5+AD5</f>
        <v>35314.695500000002</v>
      </c>
      <c r="D5" s="10">
        <f t="shared" ref="D5:D36" si="2">V5+AE5</f>
        <v>8.8184000000000005</v>
      </c>
      <c r="E5" s="10">
        <f t="shared" ref="E5:E36" si="3">W5+AF5</f>
        <v>0</v>
      </c>
      <c r="F5" s="10">
        <f t="shared" ref="F5:F36" si="4">X5+AG5</f>
        <v>5940.9856295999962</v>
      </c>
      <c r="G5" s="10">
        <f t="shared" ref="G5:G36" si="5">Y5+AH5</f>
        <v>3540.5174876000005</v>
      </c>
      <c r="H5" s="8">
        <f t="shared" ref="H5:H33" si="6">SUM(B5:G5)</f>
        <v>81569.70996919999</v>
      </c>
      <c r="I5"/>
      <c r="J5" s="24">
        <v>1986</v>
      </c>
      <c r="K5" s="10">
        <f>T5+AL5</f>
        <v>36764.692951999998</v>
      </c>
      <c r="L5" s="10">
        <f t="shared" ref="L5:P5" si="7">U5+AM5</f>
        <v>35314.695500000002</v>
      </c>
      <c r="M5" s="10">
        <f t="shared" si="7"/>
        <v>8.8184000000000005</v>
      </c>
      <c r="N5" s="10">
        <f t="shared" si="7"/>
        <v>0</v>
      </c>
      <c r="O5" s="10">
        <f t="shared" si="7"/>
        <v>5940.9856295999962</v>
      </c>
      <c r="P5" s="10">
        <f t="shared" si="7"/>
        <v>3540.5174876000005</v>
      </c>
      <c r="Q5" s="8">
        <f t="shared" ref="Q5:Q36" si="8">SUM(K5:P5)</f>
        <v>81569.70996919999</v>
      </c>
      <c r="R5" s="20"/>
      <c r="S5" s="24">
        <v>1986</v>
      </c>
      <c r="T5" s="8">
        <v>24961</v>
      </c>
      <c r="U5" s="8">
        <v>35221</v>
      </c>
      <c r="V5" s="8">
        <v>0</v>
      </c>
      <c r="W5" s="8">
        <v>0</v>
      </c>
      <c r="X5" s="8">
        <v>66</v>
      </c>
      <c r="Y5" s="8">
        <v>337</v>
      </c>
      <c r="AB5" s="24">
        <v>1986</v>
      </c>
      <c r="AC5" s="8">
        <v>11803.692951999999</v>
      </c>
      <c r="AD5" s="8">
        <v>93.695499999999996</v>
      </c>
      <c r="AE5" s="8">
        <v>8.8184000000000005</v>
      </c>
      <c r="AF5" s="8">
        <v>0</v>
      </c>
      <c r="AG5" s="8">
        <v>5874.9856295999962</v>
      </c>
      <c r="AH5" s="8">
        <v>3203.5174876000005</v>
      </c>
      <c r="AK5" s="24">
        <v>1986</v>
      </c>
      <c r="AL5" s="8">
        <v>11803.692951999999</v>
      </c>
      <c r="AM5" s="8">
        <v>93.695499999999996</v>
      </c>
      <c r="AN5" s="8">
        <v>8.8184000000000005</v>
      </c>
      <c r="AO5" s="8">
        <v>0</v>
      </c>
      <c r="AP5" s="8">
        <v>5874.9856295999962</v>
      </c>
      <c r="AQ5" s="8">
        <v>3203.5174876000005</v>
      </c>
      <c r="AR5" s="20"/>
      <c r="AX5" s="8"/>
      <c r="AY5" s="8"/>
      <c r="AZ5" s="8"/>
      <c r="BA5" s="8"/>
    </row>
    <row r="6" spans="1:53" x14ac:dyDescent="0.25">
      <c r="A6" s="1">
        <v>1987</v>
      </c>
      <c r="B6" s="8">
        <f t="shared" si="0"/>
        <v>44934.178285239999</v>
      </c>
      <c r="C6" s="8">
        <f t="shared" si="1"/>
        <v>28643.654450000002</v>
      </c>
      <c r="D6" s="8">
        <f t="shared" si="2"/>
        <v>12616.497412000001</v>
      </c>
      <c r="E6" s="8">
        <f t="shared" si="3"/>
        <v>0</v>
      </c>
      <c r="F6" s="8">
        <f t="shared" si="4"/>
        <v>5345.358456822999</v>
      </c>
      <c r="G6" s="8">
        <f t="shared" si="5"/>
        <v>3236.0853302</v>
      </c>
      <c r="H6" s="8">
        <f t="shared" si="6"/>
        <v>94775.773934262994</v>
      </c>
      <c r="I6"/>
      <c r="J6" s="24">
        <v>1987</v>
      </c>
      <c r="K6" s="10">
        <f t="shared" ref="K6:K36" si="9">T6+AL6</f>
        <v>62407.087556140003</v>
      </c>
      <c r="L6" s="10">
        <f t="shared" ref="L6:L36" si="10">U6+AM6</f>
        <v>28643.654450000002</v>
      </c>
      <c r="M6" s="10">
        <f t="shared" ref="M6:M36" si="11">V6+AN6</f>
        <v>55039.353956999999</v>
      </c>
      <c r="N6" s="10">
        <f t="shared" ref="N6:N36" si="12">W6+AO6</f>
        <v>0</v>
      </c>
      <c r="O6" s="10">
        <f t="shared" ref="O6:O36" si="13">X6+AP6</f>
        <v>7185.73859292</v>
      </c>
      <c r="P6" s="10">
        <f t="shared" ref="P6:P36" si="14">Y6+AQ6</f>
        <v>3236.0853302</v>
      </c>
      <c r="Q6" s="8">
        <f t="shared" si="8"/>
        <v>156511.91988626003</v>
      </c>
      <c r="R6" s="7"/>
      <c r="S6" s="24">
        <v>1987</v>
      </c>
      <c r="T6" s="8">
        <v>19302</v>
      </c>
      <c r="U6" s="8">
        <v>27683</v>
      </c>
      <c r="V6" s="8">
        <v>0</v>
      </c>
      <c r="W6" s="8">
        <v>0</v>
      </c>
      <c r="X6" s="8">
        <v>254</v>
      </c>
      <c r="Y6" s="8">
        <v>512</v>
      </c>
      <c r="AB6" s="24">
        <v>1987</v>
      </c>
      <c r="AC6" s="8">
        <v>25632.178285239999</v>
      </c>
      <c r="AD6" s="8">
        <v>960.65445</v>
      </c>
      <c r="AE6" s="8">
        <v>12616.497412000001</v>
      </c>
      <c r="AF6" s="8">
        <v>0</v>
      </c>
      <c r="AG6" s="8">
        <v>5091.358456822999</v>
      </c>
      <c r="AH6" s="8">
        <v>2724.0853302</v>
      </c>
      <c r="AK6" s="24">
        <v>1987</v>
      </c>
      <c r="AL6" s="8">
        <v>43105.087556140003</v>
      </c>
      <c r="AM6" s="8">
        <v>960.65445</v>
      </c>
      <c r="AN6" s="8">
        <v>55039.353956999999</v>
      </c>
      <c r="AO6" s="8">
        <v>0</v>
      </c>
      <c r="AP6" s="8">
        <v>6931.73859292</v>
      </c>
      <c r="AQ6" s="8">
        <v>2724.0853302</v>
      </c>
      <c r="AR6" s="20"/>
      <c r="AX6" s="8"/>
      <c r="AY6" s="8"/>
      <c r="AZ6" s="8"/>
      <c r="BA6" s="8"/>
    </row>
    <row r="7" spans="1:53" x14ac:dyDescent="0.25">
      <c r="A7" s="1">
        <v>1988</v>
      </c>
      <c r="B7" s="8">
        <f t="shared" si="0"/>
        <v>31280.778759889996</v>
      </c>
      <c r="C7" s="8">
        <f t="shared" si="1"/>
        <v>42194.566264199995</v>
      </c>
      <c r="D7" s="8">
        <f t="shared" si="2"/>
        <v>0</v>
      </c>
      <c r="E7" s="8">
        <f t="shared" si="3"/>
        <v>0</v>
      </c>
      <c r="F7" s="8">
        <f t="shared" si="4"/>
        <v>2638.2500221219998</v>
      </c>
      <c r="G7" s="8">
        <f t="shared" si="5"/>
        <v>1418.3498132</v>
      </c>
      <c r="H7" s="8">
        <f t="shared" si="6"/>
        <v>77531.944859411989</v>
      </c>
      <c r="I7"/>
      <c r="J7" s="24">
        <v>1988</v>
      </c>
      <c r="K7" s="10">
        <f t="shared" si="9"/>
        <v>30164.010455579995</v>
      </c>
      <c r="L7" s="10">
        <f t="shared" si="10"/>
        <v>40941.063478199998</v>
      </c>
      <c r="M7" s="10">
        <f t="shared" si="11"/>
        <v>0</v>
      </c>
      <c r="N7" s="10">
        <f t="shared" si="12"/>
        <v>0</v>
      </c>
      <c r="O7" s="10">
        <f t="shared" si="13"/>
        <v>2815.0203766099999</v>
      </c>
      <c r="P7" s="10">
        <f t="shared" si="14"/>
        <v>1418.3498132</v>
      </c>
      <c r="Q7" s="8">
        <f t="shared" si="8"/>
        <v>75338.444123589987</v>
      </c>
      <c r="R7" s="25"/>
      <c r="S7" s="24">
        <v>1988</v>
      </c>
      <c r="T7" s="8">
        <v>17395</v>
      </c>
      <c r="U7" s="8">
        <v>18562</v>
      </c>
      <c r="V7" s="8">
        <v>0</v>
      </c>
      <c r="W7" s="8">
        <v>0</v>
      </c>
      <c r="X7" s="8">
        <v>0</v>
      </c>
      <c r="Y7" s="8">
        <v>116</v>
      </c>
      <c r="AB7" s="24">
        <v>1988</v>
      </c>
      <c r="AC7" s="8">
        <v>13885.778759889996</v>
      </c>
      <c r="AD7" s="8">
        <v>23632.566264199999</v>
      </c>
      <c r="AE7" s="8">
        <v>0</v>
      </c>
      <c r="AF7" s="10">
        <v>0</v>
      </c>
      <c r="AG7" s="10">
        <v>2638.2500221219998</v>
      </c>
      <c r="AH7" s="10">
        <v>1302.3498132</v>
      </c>
      <c r="AK7" s="24">
        <v>1988</v>
      </c>
      <c r="AL7" s="8">
        <v>12769.010455579995</v>
      </c>
      <c r="AM7" s="8">
        <v>22379.063478199998</v>
      </c>
      <c r="AN7" s="8">
        <v>0</v>
      </c>
      <c r="AO7" s="10">
        <v>0</v>
      </c>
      <c r="AP7" s="10">
        <v>2815.0203766099999</v>
      </c>
      <c r="AQ7" s="10">
        <v>1302.3498132</v>
      </c>
      <c r="AR7" s="20"/>
      <c r="AX7" s="8"/>
      <c r="AY7" s="8"/>
      <c r="AZ7" s="8"/>
      <c r="BA7" s="8"/>
    </row>
    <row r="8" spans="1:53" x14ac:dyDescent="0.25">
      <c r="A8" s="1">
        <v>1989</v>
      </c>
      <c r="B8" s="8">
        <f t="shared" si="0"/>
        <v>19147.229577350001</v>
      </c>
      <c r="C8" s="8">
        <f t="shared" si="1"/>
        <v>18920.296039600002</v>
      </c>
      <c r="D8" s="8">
        <f t="shared" si="2"/>
        <v>0</v>
      </c>
      <c r="E8" s="8">
        <f t="shared" si="3"/>
        <v>29089.106908999998</v>
      </c>
      <c r="F8" s="8">
        <f t="shared" si="4"/>
        <v>2990.5043045489992</v>
      </c>
      <c r="G8" s="8">
        <f t="shared" si="5"/>
        <v>1268.9733940000003</v>
      </c>
      <c r="H8" s="8">
        <f t="shared" si="6"/>
        <v>71416.110224499003</v>
      </c>
      <c r="I8"/>
      <c r="J8" s="24">
        <v>1989</v>
      </c>
      <c r="K8" s="10">
        <f t="shared" si="9"/>
        <v>24216.36200465</v>
      </c>
      <c r="L8" s="10">
        <f t="shared" si="10"/>
        <v>18920.296039600002</v>
      </c>
      <c r="M8" s="10">
        <f t="shared" si="11"/>
        <v>0</v>
      </c>
      <c r="N8" s="10">
        <f t="shared" si="12"/>
        <v>8871.7243796999992</v>
      </c>
      <c r="O8" s="10">
        <f t="shared" si="13"/>
        <v>3560.0043559999995</v>
      </c>
      <c r="P8" s="10">
        <f t="shared" si="14"/>
        <v>1268.9733940000003</v>
      </c>
      <c r="Q8" s="8">
        <f t="shared" si="8"/>
        <v>56837.360173949994</v>
      </c>
      <c r="R8" s="25"/>
      <c r="S8" s="24">
        <v>1989</v>
      </c>
      <c r="T8" s="8">
        <v>14275</v>
      </c>
      <c r="U8" s="8">
        <v>18825</v>
      </c>
      <c r="V8" s="8">
        <v>0</v>
      </c>
      <c r="W8" s="8">
        <v>0</v>
      </c>
      <c r="X8" s="8">
        <v>3</v>
      </c>
      <c r="Y8" s="8">
        <v>351</v>
      </c>
      <c r="AB8" s="24">
        <v>1989</v>
      </c>
      <c r="AC8" s="8">
        <v>4872.22957735</v>
      </c>
      <c r="AD8" s="8">
        <v>95.296039599999986</v>
      </c>
      <c r="AE8" s="8">
        <v>0</v>
      </c>
      <c r="AF8" s="10">
        <v>29089.106908999998</v>
      </c>
      <c r="AG8" s="10">
        <v>2987.5043045489992</v>
      </c>
      <c r="AH8" s="10">
        <v>917.97339400000033</v>
      </c>
      <c r="AK8" s="24">
        <v>1989</v>
      </c>
      <c r="AL8" s="8">
        <v>9941.3620046499982</v>
      </c>
      <c r="AM8" s="8">
        <v>95.296039599999986</v>
      </c>
      <c r="AN8" s="8">
        <v>0</v>
      </c>
      <c r="AO8" s="10">
        <v>8871.7243796999992</v>
      </c>
      <c r="AP8" s="10">
        <v>3557.0043559999995</v>
      </c>
      <c r="AQ8" s="10">
        <v>917.97339400000033</v>
      </c>
      <c r="AR8" s="20"/>
      <c r="AX8" s="8"/>
      <c r="AY8" s="8"/>
      <c r="AZ8" s="8"/>
      <c r="BA8" s="8"/>
    </row>
    <row r="9" spans="1:53" x14ac:dyDescent="0.25">
      <c r="A9" s="1">
        <v>1990</v>
      </c>
      <c r="B9" s="8">
        <f t="shared" si="0"/>
        <v>36826.861958000001</v>
      </c>
      <c r="C9" s="8">
        <f t="shared" si="1"/>
        <v>17300.385902000002</v>
      </c>
      <c r="D9" s="8">
        <f t="shared" si="2"/>
        <v>0</v>
      </c>
      <c r="E9" s="8">
        <f t="shared" si="3"/>
        <v>32</v>
      </c>
      <c r="F9" s="8">
        <f t="shared" si="4"/>
        <v>2462.69650555</v>
      </c>
      <c r="G9" s="8">
        <f t="shared" si="5"/>
        <v>887.89376599999991</v>
      </c>
      <c r="H9" s="8">
        <f t="shared" si="6"/>
        <v>57509.838131550001</v>
      </c>
      <c r="I9"/>
      <c r="J9" s="24">
        <v>1990</v>
      </c>
      <c r="K9" s="10">
        <f t="shared" si="9"/>
        <v>36826.861958000001</v>
      </c>
      <c r="L9" s="10">
        <f t="shared" si="10"/>
        <v>17300.385902000002</v>
      </c>
      <c r="M9" s="10">
        <f t="shared" si="11"/>
        <v>0</v>
      </c>
      <c r="N9" s="10">
        <f t="shared" si="12"/>
        <v>32</v>
      </c>
      <c r="O9" s="10">
        <f t="shared" si="13"/>
        <v>2715.5638226100004</v>
      </c>
      <c r="P9" s="10">
        <f t="shared" si="14"/>
        <v>887.89376599999991</v>
      </c>
      <c r="Q9" s="8">
        <f t="shared" si="8"/>
        <v>57762.705448610002</v>
      </c>
      <c r="R9" s="25"/>
      <c r="S9" s="24">
        <v>1990</v>
      </c>
      <c r="T9" s="8">
        <v>34883</v>
      </c>
      <c r="U9" s="8">
        <v>17218</v>
      </c>
      <c r="V9" s="8">
        <v>0</v>
      </c>
      <c r="W9" s="8">
        <v>32</v>
      </c>
      <c r="X9" s="8">
        <v>88</v>
      </c>
      <c r="Y9" s="8">
        <v>10</v>
      </c>
      <c r="AB9" s="24">
        <v>1990</v>
      </c>
      <c r="AC9" s="8">
        <v>1943.861958</v>
      </c>
      <c r="AD9" s="8">
        <v>82.385901999999987</v>
      </c>
      <c r="AE9" s="8">
        <v>0</v>
      </c>
      <c r="AF9" s="10">
        <v>0</v>
      </c>
      <c r="AG9" s="10">
        <v>2374.69650555</v>
      </c>
      <c r="AH9" s="10">
        <v>877.89376599999991</v>
      </c>
      <c r="AK9" s="24">
        <v>1990</v>
      </c>
      <c r="AL9" s="8">
        <v>1943.861958</v>
      </c>
      <c r="AM9" s="8">
        <v>82.385901999999987</v>
      </c>
      <c r="AN9" s="8">
        <v>0</v>
      </c>
      <c r="AO9" s="10">
        <v>0</v>
      </c>
      <c r="AP9" s="10">
        <v>2627.5638226100004</v>
      </c>
      <c r="AQ9" s="10">
        <v>877.89376599999991</v>
      </c>
      <c r="AR9" s="20"/>
      <c r="AX9" s="8"/>
      <c r="AY9" s="8"/>
      <c r="AZ9" s="8"/>
      <c r="BA9" s="8"/>
    </row>
    <row r="10" spans="1:53" x14ac:dyDescent="0.25">
      <c r="A10" s="1">
        <v>1991</v>
      </c>
      <c r="B10" s="8">
        <f t="shared" si="0"/>
        <v>10918.2854164</v>
      </c>
      <c r="C10" s="8">
        <f t="shared" si="1"/>
        <v>33344.438878000001</v>
      </c>
      <c r="D10" s="8">
        <f t="shared" si="2"/>
        <v>224</v>
      </c>
      <c r="E10" s="8">
        <f t="shared" si="3"/>
        <v>140</v>
      </c>
      <c r="F10" s="8">
        <f t="shared" si="4"/>
        <v>4464.1822376789987</v>
      </c>
      <c r="G10" s="8">
        <f t="shared" si="5"/>
        <v>4767.0845979999995</v>
      </c>
      <c r="H10" s="8">
        <f t="shared" si="6"/>
        <v>53857.991130079005</v>
      </c>
      <c r="I10"/>
      <c r="J10" s="24">
        <v>1991</v>
      </c>
      <c r="K10" s="10">
        <f t="shared" si="9"/>
        <v>14103.686696499999</v>
      </c>
      <c r="L10" s="10">
        <f t="shared" si="10"/>
        <v>33344.438878000001</v>
      </c>
      <c r="M10" s="10">
        <f t="shared" si="11"/>
        <v>224</v>
      </c>
      <c r="N10" s="10">
        <f t="shared" si="12"/>
        <v>140</v>
      </c>
      <c r="O10" s="10">
        <f t="shared" si="13"/>
        <v>6245.2056275400018</v>
      </c>
      <c r="P10" s="10">
        <f t="shared" si="14"/>
        <v>4767.0845979999995</v>
      </c>
      <c r="Q10" s="8">
        <f t="shared" si="8"/>
        <v>58824.415800040006</v>
      </c>
      <c r="R10" s="25"/>
      <c r="S10" s="24">
        <v>1991</v>
      </c>
      <c r="T10" s="8">
        <v>5295</v>
      </c>
      <c r="U10" s="8">
        <v>33252</v>
      </c>
      <c r="V10" s="8">
        <v>224</v>
      </c>
      <c r="W10" s="8">
        <v>140</v>
      </c>
      <c r="X10" s="8">
        <v>1155</v>
      </c>
      <c r="Y10" s="8">
        <v>71</v>
      </c>
      <c r="AB10" s="24">
        <v>1991</v>
      </c>
      <c r="AC10" s="8">
        <v>5623.2854164</v>
      </c>
      <c r="AD10" s="8">
        <v>92.438878000000003</v>
      </c>
      <c r="AE10" s="8">
        <v>0</v>
      </c>
      <c r="AF10" s="10">
        <v>0</v>
      </c>
      <c r="AG10" s="10">
        <v>3309.1822376789987</v>
      </c>
      <c r="AH10" s="10">
        <v>4696.0845979999995</v>
      </c>
      <c r="AK10" s="24">
        <v>1991</v>
      </c>
      <c r="AL10" s="8">
        <v>8808.686696499999</v>
      </c>
      <c r="AM10" s="8">
        <v>92.438878000000003</v>
      </c>
      <c r="AN10" s="8">
        <v>0</v>
      </c>
      <c r="AO10" s="10">
        <v>0</v>
      </c>
      <c r="AP10" s="10">
        <v>5090.2056275400018</v>
      </c>
      <c r="AQ10" s="10">
        <v>4696.0845979999995</v>
      </c>
      <c r="AR10" s="20"/>
    </row>
    <row r="11" spans="1:53" x14ac:dyDescent="0.25">
      <c r="A11" s="1">
        <v>1992</v>
      </c>
      <c r="B11" s="8">
        <f t="shared" si="0"/>
        <v>10548.395982</v>
      </c>
      <c r="C11" s="8">
        <f t="shared" si="1"/>
        <v>44620.666940000003</v>
      </c>
      <c r="D11" s="8">
        <f t="shared" si="2"/>
        <v>0</v>
      </c>
      <c r="E11" s="8">
        <f t="shared" si="3"/>
        <v>0.99207000000000001</v>
      </c>
      <c r="F11" s="8">
        <f t="shared" si="4"/>
        <v>2558.8173102999999</v>
      </c>
      <c r="G11" s="8">
        <f t="shared" si="5"/>
        <v>501.43626999999998</v>
      </c>
      <c r="H11" s="8">
        <f t="shared" si="6"/>
        <v>58230.308572300004</v>
      </c>
      <c r="I11"/>
      <c r="J11" s="24">
        <v>1992</v>
      </c>
      <c r="K11" s="10">
        <f t="shared" si="9"/>
        <v>10548.395982</v>
      </c>
      <c r="L11" s="10">
        <f t="shared" si="10"/>
        <v>44620.666940000003</v>
      </c>
      <c r="M11" s="10">
        <f t="shared" si="11"/>
        <v>0</v>
      </c>
      <c r="N11" s="10">
        <f t="shared" si="12"/>
        <v>0.99207000000000001</v>
      </c>
      <c r="O11" s="10">
        <f t="shared" si="13"/>
        <v>3018.9008568299996</v>
      </c>
      <c r="P11" s="10">
        <f t="shared" si="14"/>
        <v>501.43626999999998</v>
      </c>
      <c r="Q11" s="8">
        <f t="shared" si="8"/>
        <v>58690.392118830001</v>
      </c>
      <c r="R11" s="25"/>
      <c r="S11" s="24">
        <v>1992</v>
      </c>
      <c r="T11" s="8">
        <v>7854</v>
      </c>
      <c r="U11" s="8">
        <v>44579</v>
      </c>
      <c r="V11" s="8">
        <v>0</v>
      </c>
      <c r="W11" s="8">
        <v>0</v>
      </c>
      <c r="X11" s="8">
        <v>294</v>
      </c>
      <c r="Y11" s="8">
        <v>0</v>
      </c>
      <c r="AB11" s="24">
        <v>1992</v>
      </c>
      <c r="AC11" s="8">
        <v>2694.395982</v>
      </c>
      <c r="AD11" s="8">
        <v>41.666940000000004</v>
      </c>
      <c r="AE11" s="8">
        <v>0</v>
      </c>
      <c r="AF11" s="10">
        <v>0.99207000000000001</v>
      </c>
      <c r="AG11" s="10">
        <v>2264.8173102999999</v>
      </c>
      <c r="AH11" s="10">
        <v>501.43626999999998</v>
      </c>
      <c r="AK11" s="24">
        <v>1992</v>
      </c>
      <c r="AL11" s="8">
        <v>2694.395982</v>
      </c>
      <c r="AM11" s="8">
        <v>41.666940000000004</v>
      </c>
      <c r="AN11" s="8">
        <v>0</v>
      </c>
      <c r="AO11" s="10">
        <v>0.99207000000000001</v>
      </c>
      <c r="AP11" s="10">
        <v>2724.9008568299996</v>
      </c>
      <c r="AQ11" s="10">
        <v>501.43626999999998</v>
      </c>
      <c r="AR11" s="20"/>
    </row>
    <row r="12" spans="1:53" x14ac:dyDescent="0.25">
      <c r="A12" s="1">
        <v>1993</v>
      </c>
      <c r="B12" s="8">
        <f t="shared" si="0"/>
        <v>19654.250067749999</v>
      </c>
      <c r="C12" s="8">
        <f t="shared" si="1"/>
        <v>34050.749430000003</v>
      </c>
      <c r="D12" s="8">
        <f t="shared" si="2"/>
        <v>284.01855799999998</v>
      </c>
      <c r="E12" s="8">
        <f t="shared" si="3"/>
        <v>2973.4991279999999</v>
      </c>
      <c r="F12" s="8">
        <f t="shared" si="4"/>
        <v>3796.09806071</v>
      </c>
      <c r="G12" s="8">
        <f t="shared" si="5"/>
        <v>576.3125500000001</v>
      </c>
      <c r="H12" s="8">
        <f t="shared" si="6"/>
        <v>61334.927794460011</v>
      </c>
      <c r="I12"/>
      <c r="J12" s="24">
        <v>1993</v>
      </c>
      <c r="K12" s="10">
        <f t="shared" si="9"/>
        <v>19188.656859930001</v>
      </c>
      <c r="L12" s="10">
        <f t="shared" si="10"/>
        <v>34050.749430000003</v>
      </c>
      <c r="M12" s="10">
        <f t="shared" si="11"/>
        <v>284.01855799999998</v>
      </c>
      <c r="N12" s="10">
        <f t="shared" si="12"/>
        <v>2973.4991279999999</v>
      </c>
      <c r="O12" s="10">
        <f t="shared" si="13"/>
        <v>6044.4684430000016</v>
      </c>
      <c r="P12" s="10">
        <f t="shared" si="14"/>
        <v>576.3125500000001</v>
      </c>
      <c r="Q12" s="8">
        <f t="shared" si="8"/>
        <v>63117.704968930018</v>
      </c>
      <c r="R12" s="25"/>
      <c r="S12" s="24">
        <v>1993</v>
      </c>
      <c r="T12" s="8">
        <v>13486</v>
      </c>
      <c r="U12" s="8">
        <v>33936</v>
      </c>
      <c r="V12" s="8">
        <v>278</v>
      </c>
      <c r="W12" s="8">
        <v>2972</v>
      </c>
      <c r="X12" s="8">
        <v>27</v>
      </c>
      <c r="Y12" s="8">
        <v>115</v>
      </c>
      <c r="AB12" s="24">
        <v>1993</v>
      </c>
      <c r="AC12" s="8">
        <v>6168.2500677500011</v>
      </c>
      <c r="AD12" s="8">
        <v>114.74942999999999</v>
      </c>
      <c r="AE12" s="8">
        <v>6.0185579999999996</v>
      </c>
      <c r="AF12" s="10">
        <v>1.499128</v>
      </c>
      <c r="AG12" s="10">
        <v>3769.09806071</v>
      </c>
      <c r="AH12" s="10">
        <v>461.31255000000004</v>
      </c>
      <c r="AK12" s="24">
        <v>1993</v>
      </c>
      <c r="AL12" s="8">
        <v>5702.6568599300017</v>
      </c>
      <c r="AM12" s="8">
        <v>114.74942999999999</v>
      </c>
      <c r="AN12" s="8">
        <v>6.0185579999999996</v>
      </c>
      <c r="AO12" s="10">
        <v>1.499128</v>
      </c>
      <c r="AP12" s="10">
        <v>6017.4684430000016</v>
      </c>
      <c r="AQ12" s="10">
        <v>461.31255000000004</v>
      </c>
      <c r="AR12" s="20"/>
    </row>
    <row r="13" spans="1:53" x14ac:dyDescent="0.25">
      <c r="A13" s="1">
        <v>1994</v>
      </c>
      <c r="B13" s="8">
        <f t="shared" si="0"/>
        <v>43406.67158409</v>
      </c>
      <c r="C13" s="8">
        <f t="shared" si="1"/>
        <v>16164.032569999999</v>
      </c>
      <c r="D13" s="8">
        <f t="shared" si="2"/>
        <v>677</v>
      </c>
      <c r="E13" s="8">
        <f t="shared" si="3"/>
        <v>317</v>
      </c>
      <c r="F13" s="8">
        <f t="shared" si="4"/>
        <v>2971.6501616360001</v>
      </c>
      <c r="G13" s="8">
        <f t="shared" si="5"/>
        <v>625.29369399999996</v>
      </c>
      <c r="H13" s="8">
        <f t="shared" si="6"/>
        <v>64161.648009725999</v>
      </c>
      <c r="I13"/>
      <c r="J13" s="24">
        <v>1994</v>
      </c>
      <c r="K13" s="10">
        <f t="shared" si="9"/>
        <v>30480.085961169993</v>
      </c>
      <c r="L13" s="10">
        <f t="shared" si="10"/>
        <v>16164.032569999999</v>
      </c>
      <c r="M13" s="10">
        <f t="shared" si="11"/>
        <v>677</v>
      </c>
      <c r="N13" s="10">
        <f t="shared" si="12"/>
        <v>317</v>
      </c>
      <c r="O13" s="10">
        <f t="shared" si="13"/>
        <v>4714.831292247999</v>
      </c>
      <c r="P13" s="10">
        <f t="shared" si="14"/>
        <v>625.29369399999996</v>
      </c>
      <c r="Q13" s="8">
        <f t="shared" si="8"/>
        <v>52978.243517417992</v>
      </c>
      <c r="R13" s="25"/>
      <c r="S13" s="24">
        <v>1994</v>
      </c>
      <c r="T13" s="8">
        <v>11937</v>
      </c>
      <c r="U13" s="8">
        <v>15904</v>
      </c>
      <c r="V13" s="8">
        <v>677</v>
      </c>
      <c r="W13" s="8">
        <v>317</v>
      </c>
      <c r="X13" s="8">
        <v>163</v>
      </c>
      <c r="Y13" s="8">
        <v>81</v>
      </c>
      <c r="AB13" s="24">
        <v>1994</v>
      </c>
      <c r="AC13" s="8">
        <v>31469.671584089996</v>
      </c>
      <c r="AD13" s="8">
        <v>260.03257000000002</v>
      </c>
      <c r="AE13" s="8">
        <v>0</v>
      </c>
      <c r="AF13" s="10">
        <v>0</v>
      </c>
      <c r="AG13" s="10">
        <v>2808.6501616360001</v>
      </c>
      <c r="AH13" s="10">
        <v>544.29369399999996</v>
      </c>
      <c r="AK13" s="24">
        <v>1994</v>
      </c>
      <c r="AL13" s="8">
        <v>18543.085961169993</v>
      </c>
      <c r="AM13" s="8">
        <v>260.03257000000002</v>
      </c>
      <c r="AN13" s="8">
        <v>0</v>
      </c>
      <c r="AO13" s="10">
        <v>0</v>
      </c>
      <c r="AP13" s="10">
        <v>4551.831292247999</v>
      </c>
      <c r="AQ13" s="10">
        <v>544.29369399999996</v>
      </c>
      <c r="AR13" s="20"/>
    </row>
    <row r="14" spans="1:53" x14ac:dyDescent="0.25">
      <c r="A14" s="1">
        <v>1995</v>
      </c>
      <c r="B14" s="8">
        <f t="shared" si="0"/>
        <v>71979.043103329997</v>
      </c>
      <c r="C14" s="8">
        <f t="shared" si="1"/>
        <v>25979.957547999998</v>
      </c>
      <c r="D14" s="8">
        <f t="shared" si="2"/>
        <v>548</v>
      </c>
      <c r="E14" s="8">
        <f t="shared" si="3"/>
        <v>18489</v>
      </c>
      <c r="F14" s="8">
        <f t="shared" si="4"/>
        <v>11104.539073342999</v>
      </c>
      <c r="G14" s="8">
        <f t="shared" si="5"/>
        <v>1228.700286</v>
      </c>
      <c r="H14" s="8">
        <f t="shared" si="6"/>
        <v>129329.24001067299</v>
      </c>
      <c r="I14"/>
      <c r="J14" s="24">
        <v>1995</v>
      </c>
      <c r="K14" s="10">
        <f t="shared" si="9"/>
        <v>61796.530042579994</v>
      </c>
      <c r="L14" s="10">
        <f t="shared" si="10"/>
        <v>25979.957547999998</v>
      </c>
      <c r="M14" s="10">
        <f t="shared" si="11"/>
        <v>548</v>
      </c>
      <c r="N14" s="10">
        <f t="shared" si="12"/>
        <v>18489</v>
      </c>
      <c r="O14" s="10">
        <f t="shared" si="13"/>
        <v>18258.589671334001</v>
      </c>
      <c r="P14" s="10">
        <f t="shared" si="14"/>
        <v>1228.700286</v>
      </c>
      <c r="Q14" s="8">
        <f t="shared" si="8"/>
        <v>126300.777547914</v>
      </c>
      <c r="R14" s="25"/>
      <c r="S14" s="24">
        <v>1995</v>
      </c>
      <c r="T14" s="8">
        <v>40788</v>
      </c>
      <c r="U14" s="8">
        <v>25730</v>
      </c>
      <c r="V14" s="8">
        <v>548</v>
      </c>
      <c r="W14" s="8">
        <v>18489</v>
      </c>
      <c r="X14" s="8">
        <v>1723</v>
      </c>
      <c r="Y14" s="8">
        <v>271</v>
      </c>
      <c r="AB14" s="24">
        <v>1995</v>
      </c>
      <c r="AC14" s="8">
        <v>31191.043103329997</v>
      </c>
      <c r="AD14" s="8">
        <v>249.957548</v>
      </c>
      <c r="AE14" s="8">
        <v>0</v>
      </c>
      <c r="AF14" s="10">
        <v>0</v>
      </c>
      <c r="AG14" s="10">
        <v>9381.5390733429995</v>
      </c>
      <c r="AH14" s="10">
        <v>957.70028600000001</v>
      </c>
      <c r="AK14" s="24">
        <v>1995</v>
      </c>
      <c r="AL14" s="8">
        <v>21008.530042579994</v>
      </c>
      <c r="AM14" s="8">
        <v>249.957548</v>
      </c>
      <c r="AN14" s="8">
        <v>0</v>
      </c>
      <c r="AO14" s="10">
        <v>0</v>
      </c>
      <c r="AP14" s="10">
        <v>16535.589671334001</v>
      </c>
      <c r="AQ14" s="10">
        <v>957.70028600000001</v>
      </c>
      <c r="AR14" s="20"/>
    </row>
    <row r="15" spans="1:53" x14ac:dyDescent="0.25">
      <c r="A15" s="1">
        <v>1996</v>
      </c>
      <c r="B15" s="8">
        <f t="shared" si="0"/>
        <v>64821.943345130006</v>
      </c>
      <c r="C15" s="8">
        <f t="shared" si="1"/>
        <v>43905.002489999999</v>
      </c>
      <c r="D15" s="8">
        <f t="shared" si="2"/>
        <v>940.99032599999998</v>
      </c>
      <c r="E15" s="8">
        <f t="shared" si="3"/>
        <v>21983.502239100002</v>
      </c>
      <c r="F15" s="8">
        <f t="shared" si="4"/>
        <v>4036.1161800900009</v>
      </c>
      <c r="G15" s="8">
        <f t="shared" si="5"/>
        <v>3127.986394</v>
      </c>
      <c r="H15" s="8">
        <f t="shared" si="6"/>
        <v>138815.54097432</v>
      </c>
      <c r="I15"/>
      <c r="J15" s="24">
        <v>1996</v>
      </c>
      <c r="K15" s="10">
        <f t="shared" si="9"/>
        <v>55685.41461398</v>
      </c>
      <c r="L15" s="10">
        <f t="shared" si="10"/>
        <v>43905.002489999999</v>
      </c>
      <c r="M15" s="10">
        <f t="shared" si="11"/>
        <v>940.99032599999998</v>
      </c>
      <c r="N15" s="10">
        <f t="shared" si="12"/>
        <v>24491.833791900001</v>
      </c>
      <c r="O15" s="10">
        <f t="shared" si="13"/>
        <v>5376.3406238100006</v>
      </c>
      <c r="P15" s="10">
        <f t="shared" si="14"/>
        <v>3127.986394</v>
      </c>
      <c r="Q15" s="8">
        <f t="shared" si="8"/>
        <v>133527.56823969001</v>
      </c>
      <c r="R15" s="25"/>
      <c r="S15" s="24">
        <v>1996</v>
      </c>
      <c r="T15" s="8">
        <v>48509</v>
      </c>
      <c r="U15" s="8">
        <v>43391</v>
      </c>
      <c r="V15" s="8">
        <v>937</v>
      </c>
      <c r="W15" s="8">
        <v>19633</v>
      </c>
      <c r="X15" s="8">
        <v>289</v>
      </c>
      <c r="Y15" s="8">
        <v>766</v>
      </c>
      <c r="AB15" s="24">
        <v>1996</v>
      </c>
      <c r="AC15" s="8">
        <v>16312.943345130005</v>
      </c>
      <c r="AD15" s="8">
        <v>514.00248999999997</v>
      </c>
      <c r="AE15" s="8">
        <v>3.990326</v>
      </c>
      <c r="AF15" s="10">
        <v>2350.5022391000002</v>
      </c>
      <c r="AG15" s="10">
        <v>3747.1161800900009</v>
      </c>
      <c r="AH15" s="10">
        <v>2361.986394</v>
      </c>
      <c r="AK15" s="24">
        <v>1996</v>
      </c>
      <c r="AL15" s="8">
        <v>7176.4146139799977</v>
      </c>
      <c r="AM15" s="8">
        <v>514.00248999999997</v>
      </c>
      <c r="AN15" s="8">
        <v>3.990326</v>
      </c>
      <c r="AO15" s="10">
        <v>4858.8337918999996</v>
      </c>
      <c r="AP15" s="10">
        <v>5087.3406238100006</v>
      </c>
      <c r="AQ15" s="10">
        <v>2361.986394</v>
      </c>
      <c r="AR15" s="20"/>
    </row>
    <row r="16" spans="1:53" x14ac:dyDescent="0.25">
      <c r="A16" s="1">
        <v>1997</v>
      </c>
      <c r="B16" s="8">
        <f t="shared" si="0"/>
        <v>80668.907630689995</v>
      </c>
      <c r="C16" s="8">
        <f t="shared" si="1"/>
        <v>37369.728007899997</v>
      </c>
      <c r="D16" s="8">
        <f t="shared" si="2"/>
        <v>2229</v>
      </c>
      <c r="E16" s="8">
        <f t="shared" si="3"/>
        <v>12979</v>
      </c>
      <c r="F16" s="8">
        <f t="shared" si="4"/>
        <v>5315.8788324200032</v>
      </c>
      <c r="G16" s="8">
        <f t="shared" si="5"/>
        <v>2901.1960300000001</v>
      </c>
      <c r="H16" s="8">
        <f t="shared" si="6"/>
        <v>141463.71050101001</v>
      </c>
      <c r="I16"/>
      <c r="J16" s="24">
        <v>1997</v>
      </c>
      <c r="K16" s="10">
        <f t="shared" si="9"/>
        <v>70833.805369263995</v>
      </c>
      <c r="L16" s="10">
        <f t="shared" si="10"/>
        <v>37891.096014800001</v>
      </c>
      <c r="M16" s="10">
        <f t="shared" si="11"/>
        <v>2229</v>
      </c>
      <c r="N16" s="10">
        <f t="shared" si="12"/>
        <v>12979</v>
      </c>
      <c r="O16" s="10">
        <f t="shared" si="13"/>
        <v>7223.5867951000037</v>
      </c>
      <c r="P16" s="10">
        <f t="shared" si="14"/>
        <v>2901.1960300000001</v>
      </c>
      <c r="Q16" s="8">
        <f t="shared" si="8"/>
        <v>134057.684209164</v>
      </c>
      <c r="R16" s="25"/>
      <c r="S16" s="24">
        <v>1997</v>
      </c>
      <c r="T16" s="8">
        <v>65656</v>
      </c>
      <c r="U16" s="8">
        <v>36450</v>
      </c>
      <c r="V16" s="8">
        <v>2229</v>
      </c>
      <c r="W16" s="8">
        <v>12979</v>
      </c>
      <c r="X16" s="8">
        <v>488</v>
      </c>
      <c r="Y16" s="8">
        <v>2189</v>
      </c>
      <c r="AB16" s="24">
        <v>1997</v>
      </c>
      <c r="AC16" s="8">
        <v>15012.907630690001</v>
      </c>
      <c r="AD16" s="8">
        <v>919.72800790000008</v>
      </c>
      <c r="AE16" s="8">
        <v>0</v>
      </c>
      <c r="AF16" s="10">
        <v>0</v>
      </c>
      <c r="AG16" s="10">
        <v>4827.8788324200032</v>
      </c>
      <c r="AH16" s="10">
        <v>712.19603000000006</v>
      </c>
      <c r="AK16" s="24">
        <v>1997</v>
      </c>
      <c r="AL16" s="8">
        <v>5177.8053692640015</v>
      </c>
      <c r="AM16" s="8">
        <v>1441.0960148000001</v>
      </c>
      <c r="AN16" s="8">
        <v>0</v>
      </c>
      <c r="AO16" s="10">
        <v>0</v>
      </c>
      <c r="AP16" s="10">
        <v>6735.5867951000037</v>
      </c>
      <c r="AQ16" s="10">
        <v>712.19603000000006</v>
      </c>
      <c r="AR16" s="20"/>
    </row>
    <row r="17" spans="1:49" x14ac:dyDescent="0.25">
      <c r="A17" s="1">
        <v>1998</v>
      </c>
      <c r="B17" s="8">
        <f t="shared" si="0"/>
        <v>61488.645611139997</v>
      </c>
      <c r="C17" s="8">
        <f t="shared" si="1"/>
        <v>33450.454932000001</v>
      </c>
      <c r="D17" s="8">
        <f t="shared" si="2"/>
        <v>504.024744</v>
      </c>
      <c r="E17" s="8">
        <f t="shared" si="3"/>
        <v>6396</v>
      </c>
      <c r="F17" s="8">
        <f t="shared" si="4"/>
        <v>7097.7343526100003</v>
      </c>
      <c r="G17" s="8">
        <f t="shared" si="5"/>
        <v>688.46239999999989</v>
      </c>
      <c r="H17" s="8">
        <f t="shared" si="6"/>
        <v>109625.32203975</v>
      </c>
      <c r="I17"/>
      <c r="J17" s="24">
        <v>1998</v>
      </c>
      <c r="K17" s="10">
        <f t="shared" si="9"/>
        <v>64759.872724400004</v>
      </c>
      <c r="L17" s="10">
        <f t="shared" si="10"/>
        <v>33450.454932000001</v>
      </c>
      <c r="M17" s="10">
        <f t="shared" si="11"/>
        <v>504.024744</v>
      </c>
      <c r="N17" s="10">
        <f t="shared" si="12"/>
        <v>6396</v>
      </c>
      <c r="O17" s="10">
        <f t="shared" si="13"/>
        <v>14231.021018254003</v>
      </c>
      <c r="P17" s="10">
        <f t="shared" si="14"/>
        <v>688.46239999999989</v>
      </c>
      <c r="Q17" s="8">
        <f t="shared" si="8"/>
        <v>120029.83581865401</v>
      </c>
      <c r="R17" s="25"/>
      <c r="S17" s="24">
        <v>1998</v>
      </c>
      <c r="T17" s="8">
        <v>58571</v>
      </c>
      <c r="U17" s="8">
        <v>33196</v>
      </c>
      <c r="V17" s="8">
        <v>496</v>
      </c>
      <c r="W17" s="8">
        <v>6396</v>
      </c>
      <c r="X17" s="8">
        <v>1017</v>
      </c>
      <c r="Y17" s="8">
        <v>371</v>
      </c>
      <c r="AB17" s="24">
        <v>1998</v>
      </c>
      <c r="AC17" s="8">
        <v>2917.6456111399998</v>
      </c>
      <c r="AD17" s="8">
        <v>254.45493199999999</v>
      </c>
      <c r="AE17" s="8">
        <v>8.0247440000000001</v>
      </c>
      <c r="AF17" s="10">
        <v>0</v>
      </c>
      <c r="AG17" s="10">
        <v>6080.7343526100003</v>
      </c>
      <c r="AH17" s="10">
        <v>317.46239999999995</v>
      </c>
      <c r="AK17" s="24">
        <v>1998</v>
      </c>
      <c r="AL17" s="8">
        <v>6188.872724400002</v>
      </c>
      <c r="AM17" s="8">
        <v>254.45493199999999</v>
      </c>
      <c r="AN17" s="8">
        <v>8.0247440000000001</v>
      </c>
      <c r="AO17" s="10">
        <v>0</v>
      </c>
      <c r="AP17" s="10">
        <v>13214.021018254003</v>
      </c>
      <c r="AQ17" s="10">
        <v>317.46239999999995</v>
      </c>
      <c r="AR17" s="20"/>
    </row>
    <row r="18" spans="1:49" x14ac:dyDescent="0.25">
      <c r="A18" s="1">
        <v>1999</v>
      </c>
      <c r="B18" s="8">
        <f t="shared" si="0"/>
        <v>18665.553614010001</v>
      </c>
      <c r="C18" s="8">
        <f t="shared" si="1"/>
        <v>30774</v>
      </c>
      <c r="D18" s="8">
        <f t="shared" si="2"/>
        <v>2360</v>
      </c>
      <c r="E18" s="8">
        <f t="shared" si="3"/>
        <v>9721.4714518500004</v>
      </c>
      <c r="F18" s="8">
        <f t="shared" si="4"/>
        <v>3172.4397689300004</v>
      </c>
      <c r="G18" s="8">
        <f t="shared" si="5"/>
        <v>1411.79395376</v>
      </c>
      <c r="H18" s="8">
        <f t="shared" si="6"/>
        <v>66105.258788549996</v>
      </c>
      <c r="I18"/>
      <c r="J18" s="24">
        <v>1999</v>
      </c>
      <c r="K18" s="10">
        <f t="shared" si="9"/>
        <v>18154.2451327337</v>
      </c>
      <c r="L18" s="10">
        <f t="shared" si="10"/>
        <v>30774</v>
      </c>
      <c r="M18" s="10">
        <f t="shared" si="11"/>
        <v>2360</v>
      </c>
      <c r="N18" s="10">
        <f t="shared" si="12"/>
        <v>9187.1468105099993</v>
      </c>
      <c r="O18" s="10">
        <f t="shared" si="13"/>
        <v>4498.8083541200003</v>
      </c>
      <c r="P18" s="10">
        <f t="shared" si="14"/>
        <v>1323.279860803</v>
      </c>
      <c r="Q18" s="8">
        <f t="shared" si="8"/>
        <v>66297.480158166712</v>
      </c>
      <c r="R18" s="25"/>
      <c r="S18" s="24">
        <v>1999</v>
      </c>
      <c r="T18" s="8">
        <v>16506</v>
      </c>
      <c r="U18" s="8">
        <v>30774</v>
      </c>
      <c r="V18" s="8">
        <v>2360</v>
      </c>
      <c r="W18" s="8">
        <v>9057</v>
      </c>
      <c r="X18" s="8">
        <v>1400</v>
      </c>
      <c r="Y18" s="8">
        <v>1200</v>
      </c>
      <c r="AB18" s="24">
        <v>1999</v>
      </c>
      <c r="AC18" s="8">
        <v>2159.5536140100007</v>
      </c>
      <c r="AD18" s="8">
        <v>0</v>
      </c>
      <c r="AE18" s="8">
        <v>0</v>
      </c>
      <c r="AF18" s="10">
        <v>664.47145184999999</v>
      </c>
      <c r="AG18" s="10">
        <v>1772.4397689300001</v>
      </c>
      <c r="AH18" s="10">
        <v>211.79395376000002</v>
      </c>
      <c r="AK18" s="24">
        <v>1999</v>
      </c>
      <c r="AL18" s="8">
        <v>1648.2451327337005</v>
      </c>
      <c r="AM18" s="8">
        <v>0</v>
      </c>
      <c r="AN18" s="8">
        <v>0</v>
      </c>
      <c r="AO18" s="10">
        <v>130.14681050999999</v>
      </c>
      <c r="AP18" s="10">
        <v>3098.8083541200003</v>
      </c>
      <c r="AQ18" s="10">
        <v>123.27986080299999</v>
      </c>
      <c r="AR18" s="20"/>
    </row>
    <row r="19" spans="1:49" x14ac:dyDescent="0.25">
      <c r="A19" s="1">
        <v>2000</v>
      </c>
      <c r="B19" s="8">
        <f t="shared" si="0"/>
        <v>74673.798262309996</v>
      </c>
      <c r="C19" s="8">
        <f t="shared" si="1"/>
        <v>46164.097931210003</v>
      </c>
      <c r="D19" s="8">
        <f t="shared" si="2"/>
        <v>1925</v>
      </c>
      <c r="E19" s="8">
        <f t="shared" si="3"/>
        <v>18913</v>
      </c>
      <c r="F19" s="8">
        <f t="shared" si="4"/>
        <v>4459.6988732299997</v>
      </c>
      <c r="G19" s="8">
        <f t="shared" si="5"/>
        <v>3801.9997245500003</v>
      </c>
      <c r="H19" s="8">
        <f t="shared" si="6"/>
        <v>149937.59479129998</v>
      </c>
      <c r="I19"/>
      <c r="J19" s="24">
        <v>2000</v>
      </c>
      <c r="K19" s="10">
        <f t="shared" si="9"/>
        <v>76018.436674095996</v>
      </c>
      <c r="L19" s="10">
        <f t="shared" si="10"/>
        <v>46696.116684120003</v>
      </c>
      <c r="M19" s="10">
        <f t="shared" si="11"/>
        <v>1925</v>
      </c>
      <c r="N19" s="10">
        <f t="shared" si="12"/>
        <v>18913</v>
      </c>
      <c r="O19" s="10">
        <f t="shared" si="13"/>
        <v>12621.930385499998</v>
      </c>
      <c r="P19" s="10">
        <f t="shared" si="14"/>
        <v>8068.7946306860003</v>
      </c>
      <c r="Q19" s="8">
        <f t="shared" si="8"/>
        <v>164243.278374402</v>
      </c>
      <c r="R19" s="25"/>
      <c r="S19" s="24">
        <v>2000</v>
      </c>
      <c r="T19" s="8">
        <v>69787</v>
      </c>
      <c r="U19" s="8">
        <v>45705</v>
      </c>
      <c r="V19" s="8">
        <v>1925</v>
      </c>
      <c r="W19" s="8">
        <v>18913</v>
      </c>
      <c r="X19" s="8">
        <v>630</v>
      </c>
      <c r="Y19" s="8">
        <v>1669</v>
      </c>
      <c r="AB19" s="24">
        <v>2000</v>
      </c>
      <c r="AC19" s="8">
        <v>4886.7982623099997</v>
      </c>
      <c r="AD19" s="8">
        <v>459.09793121000007</v>
      </c>
      <c r="AE19" s="8">
        <v>0</v>
      </c>
      <c r="AF19" s="10">
        <v>0</v>
      </c>
      <c r="AG19" s="10">
        <v>3829.6988732299992</v>
      </c>
      <c r="AH19" s="10">
        <v>2132.9997245500003</v>
      </c>
      <c r="AK19" s="24">
        <v>2000</v>
      </c>
      <c r="AL19" s="8">
        <v>6231.4366740960013</v>
      </c>
      <c r="AM19" s="8">
        <v>991.11668411999972</v>
      </c>
      <c r="AN19" s="8">
        <v>0</v>
      </c>
      <c r="AO19" s="10">
        <v>0</v>
      </c>
      <c r="AP19" s="10">
        <v>11991.930385499998</v>
      </c>
      <c r="AQ19" s="10">
        <v>6399.7946306860003</v>
      </c>
      <c r="AR19" s="20"/>
    </row>
    <row r="20" spans="1:49" x14ac:dyDescent="0.25">
      <c r="A20" s="1">
        <v>2001</v>
      </c>
      <c r="B20" s="8">
        <f t="shared" si="0"/>
        <v>42899.774249499998</v>
      </c>
      <c r="C20" s="8">
        <f t="shared" si="1"/>
        <v>52153.613706169999</v>
      </c>
      <c r="D20" s="8">
        <f t="shared" si="2"/>
        <v>2520</v>
      </c>
      <c r="E20" s="8">
        <f t="shared" si="3"/>
        <v>10390.473599999999</v>
      </c>
      <c r="F20" s="8">
        <f t="shared" si="4"/>
        <v>5604.5164980299996</v>
      </c>
      <c r="G20" s="8">
        <f t="shared" si="5"/>
        <v>3665.1117219999996</v>
      </c>
      <c r="H20" s="8">
        <f t="shared" si="6"/>
        <v>117233.4897757</v>
      </c>
      <c r="I20"/>
      <c r="J20" s="24">
        <v>2001</v>
      </c>
      <c r="K20" s="10">
        <f t="shared" si="9"/>
        <v>42359.944291300002</v>
      </c>
      <c r="L20" s="10">
        <f t="shared" si="10"/>
        <v>45561.268068862999</v>
      </c>
      <c r="M20" s="10">
        <f t="shared" si="11"/>
        <v>2520</v>
      </c>
      <c r="N20" s="10">
        <f t="shared" si="12"/>
        <v>10350.006557963199</v>
      </c>
      <c r="O20" s="10">
        <f t="shared" si="13"/>
        <v>12212.735201092999</v>
      </c>
      <c r="P20" s="10">
        <f t="shared" si="14"/>
        <v>3665.1117219999996</v>
      </c>
      <c r="Q20" s="8">
        <f t="shared" si="8"/>
        <v>116669.0658412192</v>
      </c>
      <c r="R20" s="25"/>
      <c r="S20" s="24">
        <v>2001</v>
      </c>
      <c r="T20" s="8">
        <v>40250</v>
      </c>
      <c r="U20" s="8">
        <v>37112</v>
      </c>
      <c r="V20" s="8">
        <v>2520</v>
      </c>
      <c r="W20" s="8">
        <v>10342</v>
      </c>
      <c r="X20" s="8">
        <v>1906</v>
      </c>
      <c r="Y20" s="8">
        <v>2631</v>
      </c>
      <c r="AB20" s="24">
        <v>2001</v>
      </c>
      <c r="AC20" s="8">
        <v>2649.7742495000007</v>
      </c>
      <c r="AD20" s="8">
        <v>15041.613706169997</v>
      </c>
      <c r="AE20" s="8">
        <v>0</v>
      </c>
      <c r="AF20" s="10">
        <v>48.473599999999998</v>
      </c>
      <c r="AG20" s="10">
        <v>3698.5164980300001</v>
      </c>
      <c r="AH20" s="10">
        <v>1034.1117219999999</v>
      </c>
      <c r="AK20" s="24">
        <v>2001</v>
      </c>
      <c r="AL20" s="8">
        <v>2109.9442913000003</v>
      </c>
      <c r="AM20" s="8">
        <v>8449.2680688629989</v>
      </c>
      <c r="AN20" s="8">
        <v>0</v>
      </c>
      <c r="AO20" s="10">
        <v>8.0065579632000006</v>
      </c>
      <c r="AP20" s="10">
        <v>10306.735201092999</v>
      </c>
      <c r="AQ20" s="10">
        <v>1034.1117219999999</v>
      </c>
      <c r="AR20" s="20"/>
    </row>
    <row r="21" spans="1:49" x14ac:dyDescent="0.25">
      <c r="A21" s="1">
        <v>2002</v>
      </c>
      <c r="B21" s="8">
        <f t="shared" si="0"/>
        <v>51289.795673237</v>
      </c>
      <c r="C21" s="8">
        <f t="shared" si="1"/>
        <v>29694.086768000001</v>
      </c>
      <c r="D21" s="8">
        <f t="shared" si="2"/>
        <v>3623</v>
      </c>
      <c r="E21" s="8">
        <f t="shared" si="3"/>
        <v>7865</v>
      </c>
      <c r="F21" s="8">
        <f t="shared" si="4"/>
        <v>6255.4398214470002</v>
      </c>
      <c r="G21" s="8">
        <f t="shared" si="5"/>
        <v>1848.012155978</v>
      </c>
      <c r="H21" s="8">
        <f t="shared" si="6"/>
        <v>100575.33441866199</v>
      </c>
      <c r="I21"/>
      <c r="J21" s="24">
        <v>2002</v>
      </c>
      <c r="K21" s="10">
        <f t="shared" si="9"/>
        <v>52583.379423104001</v>
      </c>
      <c r="L21" s="10">
        <f t="shared" si="10"/>
        <v>29694.086768000001</v>
      </c>
      <c r="M21" s="10">
        <f t="shared" si="11"/>
        <v>3623</v>
      </c>
      <c r="N21" s="10">
        <f t="shared" si="12"/>
        <v>7865</v>
      </c>
      <c r="O21" s="10">
        <f t="shared" si="13"/>
        <v>9631.4954430459984</v>
      </c>
      <c r="P21" s="10">
        <f t="shared" si="14"/>
        <v>1795.3471400200001</v>
      </c>
      <c r="Q21" s="8">
        <f t="shared" si="8"/>
        <v>105192.30877417001</v>
      </c>
      <c r="R21" s="25"/>
      <c r="S21" s="24">
        <v>2002</v>
      </c>
      <c r="T21" s="8">
        <v>48094</v>
      </c>
      <c r="U21" s="8">
        <v>29641</v>
      </c>
      <c r="V21" s="8">
        <v>3623</v>
      </c>
      <c r="W21" s="8">
        <v>7865</v>
      </c>
      <c r="X21" s="8">
        <v>1690</v>
      </c>
      <c r="Y21" s="8">
        <v>1571</v>
      </c>
      <c r="AB21" s="24">
        <v>2002</v>
      </c>
      <c r="AC21" s="8">
        <v>3195.7956732370003</v>
      </c>
      <c r="AD21" s="8">
        <v>53.086767999999999</v>
      </c>
      <c r="AE21" s="8">
        <v>0</v>
      </c>
      <c r="AF21" s="10">
        <v>0</v>
      </c>
      <c r="AG21" s="10">
        <v>4565.4398214470002</v>
      </c>
      <c r="AH21" s="10">
        <v>277.01215597800001</v>
      </c>
      <c r="AK21" s="24">
        <v>2002</v>
      </c>
      <c r="AL21" s="8">
        <v>4489.3794231040001</v>
      </c>
      <c r="AM21" s="8">
        <v>53.086767999999999</v>
      </c>
      <c r="AN21" s="8">
        <v>0</v>
      </c>
      <c r="AO21" s="10">
        <v>0</v>
      </c>
      <c r="AP21" s="10">
        <v>7941.4954430459993</v>
      </c>
      <c r="AQ21" s="10">
        <v>224.34714001999998</v>
      </c>
      <c r="AR21" s="20"/>
    </row>
    <row r="22" spans="1:49" x14ac:dyDescent="0.25">
      <c r="A22" s="1">
        <v>2003</v>
      </c>
      <c r="B22" s="8">
        <f t="shared" si="0"/>
        <v>25996.830178885997</v>
      </c>
      <c r="C22" s="8">
        <f t="shared" si="1"/>
        <v>20090.343031029999</v>
      </c>
      <c r="D22" s="8">
        <f t="shared" si="2"/>
        <v>2236.3396848799998</v>
      </c>
      <c r="E22" s="8">
        <f t="shared" si="3"/>
        <v>3989</v>
      </c>
      <c r="F22" s="8">
        <f t="shared" si="4"/>
        <v>6735.7625245959998</v>
      </c>
      <c r="G22" s="8">
        <f t="shared" si="5"/>
        <v>1986.6361900000002</v>
      </c>
      <c r="H22" s="8">
        <f t="shared" si="6"/>
        <v>61034.911609391995</v>
      </c>
      <c r="I22"/>
      <c r="J22" s="24">
        <v>2003</v>
      </c>
      <c r="K22" s="10">
        <f t="shared" si="9"/>
        <v>37544.289054000001</v>
      </c>
      <c r="L22" s="10">
        <f t="shared" si="10"/>
        <v>20013.283451191</v>
      </c>
      <c r="M22" s="10">
        <f t="shared" si="11"/>
        <v>1960</v>
      </c>
      <c r="N22" s="10">
        <f t="shared" si="12"/>
        <v>3989</v>
      </c>
      <c r="O22" s="10">
        <f t="shared" si="13"/>
        <v>16019.679306772799</v>
      </c>
      <c r="P22" s="10">
        <f t="shared" si="14"/>
        <v>1986.6361900000002</v>
      </c>
      <c r="Q22" s="8">
        <f t="shared" si="8"/>
        <v>81512.888001963802</v>
      </c>
      <c r="R22" s="25"/>
      <c r="S22" s="24">
        <v>2003</v>
      </c>
      <c r="T22" s="8">
        <v>20676</v>
      </c>
      <c r="U22" s="8">
        <v>19841</v>
      </c>
      <c r="V22" s="8">
        <v>1960</v>
      </c>
      <c r="W22" s="8">
        <v>3989</v>
      </c>
      <c r="X22" s="8">
        <v>975</v>
      </c>
      <c r="Y22" s="8">
        <v>1121</v>
      </c>
      <c r="AB22" s="24">
        <v>2003</v>
      </c>
      <c r="AC22" s="8">
        <v>5320.830178885999</v>
      </c>
      <c r="AD22" s="8">
        <v>249.34303102999999</v>
      </c>
      <c r="AE22" s="8">
        <v>276.33968487999999</v>
      </c>
      <c r="AF22" s="10">
        <v>0</v>
      </c>
      <c r="AG22" s="10">
        <v>5760.7625245959998</v>
      </c>
      <c r="AH22" s="10">
        <v>865.63619000000006</v>
      </c>
      <c r="AK22" s="24">
        <v>2003</v>
      </c>
      <c r="AL22" s="8">
        <v>16868.289054000001</v>
      </c>
      <c r="AM22" s="8">
        <v>172.28345119099998</v>
      </c>
      <c r="AN22" s="8">
        <v>0</v>
      </c>
      <c r="AO22" s="10">
        <v>0</v>
      </c>
      <c r="AP22" s="10">
        <v>15044.679306772799</v>
      </c>
      <c r="AQ22" s="10">
        <v>865.63619000000006</v>
      </c>
      <c r="AR22" s="20"/>
    </row>
    <row r="23" spans="1:49" x14ac:dyDescent="0.25">
      <c r="A23" s="1">
        <v>2004</v>
      </c>
      <c r="B23" s="8">
        <f t="shared" si="0"/>
        <v>24015.906865640001</v>
      </c>
      <c r="C23" s="8">
        <f t="shared" si="1"/>
        <v>37465.001446000002</v>
      </c>
      <c r="D23" s="8">
        <f t="shared" si="2"/>
        <v>2863</v>
      </c>
      <c r="E23" s="8">
        <f t="shared" si="3"/>
        <v>3608</v>
      </c>
      <c r="F23" s="8">
        <f t="shared" si="4"/>
        <v>8303.3242004540025</v>
      </c>
      <c r="G23" s="8">
        <f t="shared" si="5"/>
        <v>2734.4904992199999</v>
      </c>
      <c r="H23" s="8">
        <f t="shared" si="6"/>
        <v>78989.72301131401</v>
      </c>
      <c r="I23"/>
      <c r="J23" s="24">
        <v>2004</v>
      </c>
      <c r="K23" s="10">
        <f t="shared" si="9"/>
        <v>24331.970261869999</v>
      </c>
      <c r="L23" s="10">
        <f t="shared" si="10"/>
        <v>37465.001446000002</v>
      </c>
      <c r="M23" s="10">
        <f t="shared" si="11"/>
        <v>2863</v>
      </c>
      <c r="N23" s="10">
        <f t="shared" si="12"/>
        <v>3608</v>
      </c>
      <c r="O23" s="10">
        <f t="shared" si="13"/>
        <v>14077.532333695999</v>
      </c>
      <c r="P23" s="10">
        <f t="shared" si="14"/>
        <v>2602.5830568599999</v>
      </c>
      <c r="Q23" s="8">
        <f t="shared" si="8"/>
        <v>84948.087098426011</v>
      </c>
      <c r="R23" s="25"/>
      <c r="S23" s="24">
        <v>2004</v>
      </c>
      <c r="T23" s="8">
        <v>20163</v>
      </c>
      <c r="U23" s="8">
        <v>37379</v>
      </c>
      <c r="V23" s="8">
        <v>2863</v>
      </c>
      <c r="W23" s="8">
        <v>3608</v>
      </c>
      <c r="X23" s="8">
        <v>1276</v>
      </c>
      <c r="Y23" s="8">
        <v>1377</v>
      </c>
      <c r="AB23" s="24">
        <v>2004</v>
      </c>
      <c r="AC23" s="8">
        <v>3852.9068656400004</v>
      </c>
      <c r="AD23" s="8">
        <v>86.001446000000016</v>
      </c>
      <c r="AE23" s="8">
        <v>0</v>
      </c>
      <c r="AF23" s="10">
        <v>0</v>
      </c>
      <c r="AG23" s="10">
        <v>7027.3242004540025</v>
      </c>
      <c r="AH23" s="10">
        <v>1357.4904992199999</v>
      </c>
      <c r="AK23" s="24">
        <v>2004</v>
      </c>
      <c r="AL23" s="8">
        <v>4168.9702618699994</v>
      </c>
      <c r="AM23" s="8">
        <v>86.001446000000016</v>
      </c>
      <c r="AN23" s="8">
        <v>0</v>
      </c>
      <c r="AO23" s="10">
        <v>0</v>
      </c>
      <c r="AP23" s="10">
        <v>12801.532333695999</v>
      </c>
      <c r="AQ23" s="10">
        <v>1225.5830568599999</v>
      </c>
      <c r="AR23" s="20"/>
    </row>
    <row r="24" spans="1:49" x14ac:dyDescent="0.25">
      <c r="A24" s="1">
        <v>2005</v>
      </c>
      <c r="B24" s="8">
        <f t="shared" si="0"/>
        <v>29997.219363199998</v>
      </c>
      <c r="C24" s="8">
        <f t="shared" si="1"/>
        <v>75682.313371649987</v>
      </c>
      <c r="D24" s="8">
        <f t="shared" si="2"/>
        <v>651</v>
      </c>
      <c r="E24" s="8">
        <f t="shared" si="3"/>
        <v>8126.8787670000002</v>
      </c>
      <c r="F24" s="8">
        <f t="shared" si="4"/>
        <v>8053.0844407432996</v>
      </c>
      <c r="G24" s="8">
        <f t="shared" si="5"/>
        <v>1237.2724885499999</v>
      </c>
      <c r="H24" s="8">
        <f t="shared" si="6"/>
        <v>123747.7684311433</v>
      </c>
      <c r="I24"/>
      <c r="J24" s="24">
        <v>2005</v>
      </c>
      <c r="K24" s="10">
        <f t="shared" si="9"/>
        <v>30096.617055399998</v>
      </c>
      <c r="L24" s="10">
        <f t="shared" si="10"/>
        <v>102505.84473949998</v>
      </c>
      <c r="M24" s="10">
        <f t="shared" si="11"/>
        <v>651</v>
      </c>
      <c r="N24" s="10">
        <f t="shared" si="12"/>
        <v>9447.6342586999999</v>
      </c>
      <c r="O24" s="10">
        <f t="shared" si="13"/>
        <v>8626.7345168371994</v>
      </c>
      <c r="P24" s="10">
        <f t="shared" si="14"/>
        <v>1303.0231701600001</v>
      </c>
      <c r="Q24" s="8">
        <f t="shared" si="8"/>
        <v>152630.8537405972</v>
      </c>
      <c r="R24" s="25"/>
      <c r="S24" s="24">
        <v>2005</v>
      </c>
      <c r="T24" s="8">
        <v>26226</v>
      </c>
      <c r="U24" s="8">
        <v>9393</v>
      </c>
      <c r="V24" s="8">
        <v>651</v>
      </c>
      <c r="W24" s="8">
        <v>6882</v>
      </c>
      <c r="X24" s="8">
        <v>5697</v>
      </c>
      <c r="Y24" s="8">
        <v>967</v>
      </c>
      <c r="AB24" s="24">
        <v>2005</v>
      </c>
      <c r="AC24" s="8">
        <v>3771.219363199999</v>
      </c>
      <c r="AD24" s="8">
        <v>66289.313371649987</v>
      </c>
      <c r="AE24" s="8">
        <v>0</v>
      </c>
      <c r="AF24" s="10">
        <v>1244.8787669999999</v>
      </c>
      <c r="AG24" s="10">
        <v>2356.0844407432996</v>
      </c>
      <c r="AH24" s="10">
        <v>270.27248854999999</v>
      </c>
      <c r="AJ24" s="20"/>
      <c r="AK24" s="24">
        <v>2005</v>
      </c>
      <c r="AL24" s="8">
        <v>3870.6170553999987</v>
      </c>
      <c r="AM24" s="8">
        <v>93112.844739499982</v>
      </c>
      <c r="AN24" s="8">
        <v>0</v>
      </c>
      <c r="AO24" s="10">
        <v>2565.6342586999999</v>
      </c>
      <c r="AP24" s="10">
        <v>2929.7345168371994</v>
      </c>
      <c r="AQ24" s="10">
        <v>336.02317016000001</v>
      </c>
      <c r="AR24" s="20"/>
      <c r="AS24" s="20"/>
      <c r="AT24" s="20"/>
      <c r="AU24" s="20"/>
      <c r="AV24" s="20"/>
      <c r="AW24" s="20"/>
    </row>
    <row r="25" spans="1:49" x14ac:dyDescent="0.25">
      <c r="A25" s="1">
        <v>2006</v>
      </c>
      <c r="B25" s="8">
        <f t="shared" si="0"/>
        <v>24333.877484820001</v>
      </c>
      <c r="C25" s="8">
        <f t="shared" si="1"/>
        <v>13748.439504</v>
      </c>
      <c r="D25" s="8">
        <f t="shared" si="2"/>
        <v>491</v>
      </c>
      <c r="E25" s="8">
        <f t="shared" si="3"/>
        <v>3178</v>
      </c>
      <c r="F25" s="8">
        <f t="shared" si="4"/>
        <v>4124.1496263400004</v>
      </c>
      <c r="G25" s="8">
        <f t="shared" si="5"/>
        <v>2568.26734803</v>
      </c>
      <c r="H25" s="8">
        <f t="shared" si="6"/>
        <v>48443.733963189996</v>
      </c>
      <c r="I25"/>
      <c r="J25" s="24">
        <v>2006</v>
      </c>
      <c r="K25" s="10">
        <f t="shared" si="9"/>
        <v>24824.037418519998</v>
      </c>
      <c r="L25" s="10">
        <f t="shared" si="10"/>
        <v>13748.439504</v>
      </c>
      <c r="M25" s="10">
        <f t="shared" si="11"/>
        <v>491</v>
      </c>
      <c r="N25" s="10">
        <f t="shared" si="12"/>
        <v>3178</v>
      </c>
      <c r="O25" s="10">
        <f t="shared" si="13"/>
        <v>4698.1649261599996</v>
      </c>
      <c r="P25" s="10">
        <f t="shared" si="14"/>
        <v>2674.5134329000002</v>
      </c>
      <c r="Q25" s="8">
        <f t="shared" si="8"/>
        <v>49614.155281579995</v>
      </c>
      <c r="R25" s="25"/>
      <c r="S25" s="24">
        <v>2006</v>
      </c>
      <c r="T25" s="8">
        <v>20302</v>
      </c>
      <c r="U25" s="8">
        <v>13695</v>
      </c>
      <c r="V25" s="8">
        <v>491</v>
      </c>
      <c r="W25" s="8">
        <v>3178</v>
      </c>
      <c r="X25" s="8">
        <v>2629</v>
      </c>
      <c r="Y25" s="8">
        <v>1911</v>
      </c>
      <c r="AB25" s="24">
        <v>2006</v>
      </c>
      <c r="AC25" s="8">
        <v>4031.8774848200005</v>
      </c>
      <c r="AD25" s="8">
        <v>53.439503999999999</v>
      </c>
      <c r="AE25" s="8">
        <v>0</v>
      </c>
      <c r="AF25" s="10">
        <v>0</v>
      </c>
      <c r="AG25" s="10">
        <v>1495.1496263400002</v>
      </c>
      <c r="AH25" s="10">
        <v>657.26734802999999</v>
      </c>
      <c r="AI25" s="20"/>
      <c r="AJ25" s="20"/>
      <c r="AK25" s="24">
        <v>2006</v>
      </c>
      <c r="AL25" s="8">
        <v>4522.0374185199998</v>
      </c>
      <c r="AM25" s="8">
        <v>53.439503999999999</v>
      </c>
      <c r="AN25" s="8">
        <v>0</v>
      </c>
      <c r="AO25" s="10">
        <v>0</v>
      </c>
      <c r="AP25" s="10">
        <v>2069.1649261600001</v>
      </c>
      <c r="AQ25" s="10">
        <v>763.5134329</v>
      </c>
      <c r="AR25" s="20"/>
      <c r="AS25" s="20"/>
      <c r="AT25" s="20"/>
      <c r="AU25" s="20"/>
      <c r="AV25" s="20"/>
      <c r="AW25" s="20"/>
    </row>
    <row r="26" spans="1:49" x14ac:dyDescent="0.25">
      <c r="A26" s="1">
        <v>2007</v>
      </c>
      <c r="B26" s="8">
        <f t="shared" si="0"/>
        <v>16432.150121578001</v>
      </c>
      <c r="C26" s="8">
        <f t="shared" si="1"/>
        <v>20596</v>
      </c>
      <c r="D26" s="8">
        <f t="shared" si="2"/>
        <v>4028.8342272</v>
      </c>
      <c r="E26" s="8">
        <f t="shared" si="3"/>
        <v>7303</v>
      </c>
      <c r="F26" s="8">
        <f t="shared" si="4"/>
        <v>3313.759223472</v>
      </c>
      <c r="G26" s="8">
        <f t="shared" si="5"/>
        <v>5958.9134842899994</v>
      </c>
      <c r="H26" s="8">
        <f t="shared" si="6"/>
        <v>57632.657056540003</v>
      </c>
      <c r="I26"/>
      <c r="J26" s="24">
        <v>2007</v>
      </c>
      <c r="K26" s="10">
        <f t="shared" si="9"/>
        <v>16783.626803578998</v>
      </c>
      <c r="L26" s="10">
        <f t="shared" si="10"/>
        <v>20596</v>
      </c>
      <c r="M26" s="10">
        <f t="shared" si="11"/>
        <v>4028.8342272</v>
      </c>
      <c r="N26" s="10">
        <f t="shared" si="12"/>
        <v>7303</v>
      </c>
      <c r="O26" s="10">
        <f t="shared" si="13"/>
        <v>3409.1398969800002</v>
      </c>
      <c r="P26" s="10">
        <f t="shared" si="14"/>
        <v>11773.695949230001</v>
      </c>
      <c r="Q26" s="8">
        <f t="shared" si="8"/>
        <v>63894.296876988999</v>
      </c>
      <c r="R26" s="25"/>
      <c r="S26" s="24">
        <v>2007</v>
      </c>
      <c r="T26" s="8">
        <v>11607</v>
      </c>
      <c r="U26" s="8">
        <v>20596</v>
      </c>
      <c r="V26" s="8">
        <v>4027</v>
      </c>
      <c r="W26" s="8">
        <v>7303</v>
      </c>
      <c r="X26" s="8">
        <v>1881</v>
      </c>
      <c r="Y26" s="8">
        <v>433</v>
      </c>
      <c r="Z26" s="20"/>
      <c r="AA26" s="20"/>
      <c r="AB26" s="24">
        <v>2007</v>
      </c>
      <c r="AC26" s="8">
        <v>4825.150121577999</v>
      </c>
      <c r="AD26" s="8">
        <v>0</v>
      </c>
      <c r="AE26" s="8">
        <v>1.8342271999999999</v>
      </c>
      <c r="AF26" s="10">
        <v>0</v>
      </c>
      <c r="AG26" s="10">
        <v>1432.759223472</v>
      </c>
      <c r="AH26" s="10">
        <v>5525.9134842899994</v>
      </c>
      <c r="AI26" s="20"/>
      <c r="AK26" s="24">
        <v>2007</v>
      </c>
      <c r="AL26" s="8">
        <v>5176.6268035789999</v>
      </c>
      <c r="AM26" s="8">
        <v>0</v>
      </c>
      <c r="AN26" s="8">
        <v>1.8342271999999999</v>
      </c>
      <c r="AO26" s="10">
        <v>0</v>
      </c>
      <c r="AP26" s="10">
        <v>1528.1398969800002</v>
      </c>
      <c r="AQ26" s="10">
        <v>11340.695949230001</v>
      </c>
      <c r="AR26" s="20"/>
    </row>
    <row r="27" spans="1:49" x14ac:dyDescent="0.25">
      <c r="A27" s="1">
        <v>2008</v>
      </c>
      <c r="B27" s="8">
        <f t="shared" si="0"/>
        <v>24014.30474213</v>
      </c>
      <c r="C27" s="8">
        <f t="shared" si="1"/>
        <v>22625.530837819999</v>
      </c>
      <c r="D27" s="8">
        <f t="shared" si="2"/>
        <v>1649</v>
      </c>
      <c r="E27" s="8">
        <f t="shared" si="3"/>
        <v>4760</v>
      </c>
      <c r="F27" s="8">
        <f t="shared" si="4"/>
        <v>13824.031057563201</v>
      </c>
      <c r="G27" s="8">
        <f t="shared" si="5"/>
        <v>548.215462527</v>
      </c>
      <c r="H27" s="8">
        <f t="shared" si="6"/>
        <v>67421.082100040207</v>
      </c>
      <c r="I27"/>
      <c r="J27" s="24">
        <v>2008</v>
      </c>
      <c r="K27" s="10">
        <f t="shared" si="9"/>
        <v>21823.290964529999</v>
      </c>
      <c r="L27" s="10">
        <f t="shared" si="10"/>
        <v>22692.7089973</v>
      </c>
      <c r="M27" s="10">
        <f t="shared" si="11"/>
        <v>1649</v>
      </c>
      <c r="N27" s="10">
        <f t="shared" si="12"/>
        <v>4760</v>
      </c>
      <c r="O27" s="10">
        <f t="shared" si="13"/>
        <v>19391.819420559015</v>
      </c>
      <c r="P27" s="10">
        <f t="shared" si="14"/>
        <v>442.90565734200004</v>
      </c>
      <c r="Q27" s="8">
        <f t="shared" si="8"/>
        <v>70759.725039731013</v>
      </c>
      <c r="R27" s="25"/>
      <c r="S27" s="24">
        <v>2008</v>
      </c>
      <c r="T27" s="8">
        <v>13985</v>
      </c>
      <c r="U27" s="8">
        <v>22071</v>
      </c>
      <c r="V27" s="8">
        <v>1649</v>
      </c>
      <c r="W27" s="8">
        <v>4760</v>
      </c>
      <c r="X27" s="8">
        <v>443</v>
      </c>
      <c r="Y27" s="8">
        <v>131</v>
      </c>
      <c r="Z27" s="20"/>
      <c r="AA27" s="20"/>
      <c r="AB27" s="24">
        <v>2008</v>
      </c>
      <c r="AC27" s="8">
        <v>10029.304742129998</v>
      </c>
      <c r="AD27" s="8">
        <v>554.53083781999999</v>
      </c>
      <c r="AE27" s="8">
        <v>0</v>
      </c>
      <c r="AF27" s="10">
        <v>0</v>
      </c>
      <c r="AG27" s="10">
        <v>13381.031057563201</v>
      </c>
      <c r="AH27" s="10">
        <v>417.215462527</v>
      </c>
      <c r="AK27" s="24">
        <v>2008</v>
      </c>
      <c r="AL27" s="8">
        <v>7838.2909645299997</v>
      </c>
      <c r="AM27" s="8">
        <v>621.70899729999996</v>
      </c>
      <c r="AN27" s="8">
        <v>0</v>
      </c>
      <c r="AO27" s="10">
        <v>0</v>
      </c>
      <c r="AP27" s="10">
        <v>18948.819420559015</v>
      </c>
      <c r="AQ27" s="10">
        <v>311.90565734200004</v>
      </c>
      <c r="AR27" s="20"/>
    </row>
    <row r="28" spans="1:49" x14ac:dyDescent="0.25">
      <c r="A28" s="1">
        <v>2009</v>
      </c>
      <c r="B28" s="8">
        <f t="shared" si="0"/>
        <v>17361.030528130002</v>
      </c>
      <c r="C28" s="8">
        <f t="shared" si="1"/>
        <v>28047.190633049999</v>
      </c>
      <c r="D28" s="8">
        <f t="shared" si="2"/>
        <v>2349</v>
      </c>
      <c r="E28" s="8">
        <f t="shared" si="3"/>
        <v>1898</v>
      </c>
      <c r="F28" s="8">
        <f t="shared" si="4"/>
        <v>16557.553334080003</v>
      </c>
      <c r="G28" s="8">
        <f t="shared" si="5"/>
        <v>691.60086760000002</v>
      </c>
      <c r="H28" s="8">
        <f t="shared" si="6"/>
        <v>66904.37536286001</v>
      </c>
      <c r="I28"/>
      <c r="J28" s="24">
        <v>2009</v>
      </c>
      <c r="K28" s="10">
        <f t="shared" si="9"/>
        <v>16216.825045940004</v>
      </c>
      <c r="L28" s="10">
        <f t="shared" si="10"/>
        <v>28015.531944580001</v>
      </c>
      <c r="M28" s="10">
        <f t="shared" si="11"/>
        <v>2349</v>
      </c>
      <c r="N28" s="10">
        <f t="shared" si="12"/>
        <v>1898</v>
      </c>
      <c r="O28" s="10">
        <f t="shared" si="13"/>
        <v>35816.860461719974</v>
      </c>
      <c r="P28" s="10">
        <f t="shared" si="14"/>
        <v>691.60086760000002</v>
      </c>
      <c r="Q28" s="8">
        <f t="shared" si="8"/>
        <v>84987.818319839978</v>
      </c>
      <c r="R28" s="25"/>
      <c r="S28" s="24">
        <v>2009</v>
      </c>
      <c r="T28" s="8">
        <v>9892</v>
      </c>
      <c r="U28" s="8">
        <v>27509</v>
      </c>
      <c r="V28" s="8">
        <v>2349</v>
      </c>
      <c r="W28" s="8">
        <v>1898</v>
      </c>
      <c r="X28" s="8">
        <v>377</v>
      </c>
      <c r="Y28" s="8">
        <v>640</v>
      </c>
      <c r="AB28" s="24">
        <v>2009</v>
      </c>
      <c r="AC28" s="8">
        <v>7469.0305281300016</v>
      </c>
      <c r="AD28" s="8">
        <v>538.19063304999997</v>
      </c>
      <c r="AE28" s="8">
        <v>0</v>
      </c>
      <c r="AF28" s="10">
        <v>0</v>
      </c>
      <c r="AG28" s="10">
        <v>16180.553334080003</v>
      </c>
      <c r="AH28" s="10">
        <v>51.600867600000001</v>
      </c>
      <c r="AK28" s="24">
        <v>2009</v>
      </c>
      <c r="AL28" s="8">
        <v>6324.8250459400033</v>
      </c>
      <c r="AM28" s="8">
        <v>506.53194458000002</v>
      </c>
      <c r="AN28" s="8">
        <v>0</v>
      </c>
      <c r="AO28" s="10">
        <v>0</v>
      </c>
      <c r="AP28" s="10">
        <v>35439.860461719974</v>
      </c>
      <c r="AQ28" s="10">
        <v>51.600867600000001</v>
      </c>
      <c r="AR28" s="20"/>
    </row>
    <row r="29" spans="1:49" x14ac:dyDescent="0.25">
      <c r="A29" s="1">
        <v>2010</v>
      </c>
      <c r="B29" s="8">
        <f t="shared" si="0"/>
        <v>6711.138855524001</v>
      </c>
      <c r="C29" s="8">
        <f t="shared" si="1"/>
        <v>26595.831340640001</v>
      </c>
      <c r="D29" s="8">
        <f t="shared" si="2"/>
        <v>589</v>
      </c>
      <c r="E29" s="8">
        <f t="shared" si="3"/>
        <v>5811.1788249929996</v>
      </c>
      <c r="F29" s="8">
        <f t="shared" si="4"/>
        <v>2081.0141391010002</v>
      </c>
      <c r="G29" s="8">
        <f t="shared" si="5"/>
        <v>855.97981184000002</v>
      </c>
      <c r="H29" s="8">
        <f t="shared" si="6"/>
        <v>42644.142972098001</v>
      </c>
      <c r="I29"/>
      <c r="J29" s="24">
        <v>2010</v>
      </c>
      <c r="K29" s="10">
        <f t="shared" si="9"/>
        <v>6700.5271980200014</v>
      </c>
      <c r="L29" s="10">
        <f t="shared" si="10"/>
        <v>30829.372140660002</v>
      </c>
      <c r="M29" s="10">
        <f t="shared" si="11"/>
        <v>589</v>
      </c>
      <c r="N29" s="10">
        <f t="shared" si="12"/>
        <v>5810.0597587350003</v>
      </c>
      <c r="O29" s="10">
        <f t="shared" si="13"/>
        <v>2082.5001520210003</v>
      </c>
      <c r="P29" s="10">
        <f t="shared" si="14"/>
        <v>753.89158016700003</v>
      </c>
      <c r="Q29" s="8">
        <f t="shared" si="8"/>
        <v>46765.350829602998</v>
      </c>
      <c r="R29" s="25"/>
      <c r="S29" s="24">
        <v>2010</v>
      </c>
      <c r="T29" s="8">
        <v>4454</v>
      </c>
      <c r="U29" s="8">
        <v>24436</v>
      </c>
      <c r="V29" s="8">
        <v>589</v>
      </c>
      <c r="W29" s="8">
        <v>5799</v>
      </c>
      <c r="X29" s="8">
        <v>539</v>
      </c>
      <c r="Y29" s="8">
        <v>325</v>
      </c>
      <c r="AB29" s="24">
        <v>2010</v>
      </c>
      <c r="AC29" s="8">
        <v>2257.138855524001</v>
      </c>
      <c r="AD29" s="8">
        <v>2159.8313406399998</v>
      </c>
      <c r="AE29" s="8">
        <v>0</v>
      </c>
      <c r="AF29" s="10">
        <v>12.178824992999999</v>
      </c>
      <c r="AG29" s="10">
        <v>1542.0141391010002</v>
      </c>
      <c r="AH29" s="10">
        <v>530.97981184000002</v>
      </c>
      <c r="AK29" s="24">
        <v>2010</v>
      </c>
      <c r="AL29" s="8">
        <v>2246.5271980200009</v>
      </c>
      <c r="AM29" s="8">
        <v>6393.3721406600007</v>
      </c>
      <c r="AN29" s="8">
        <v>0</v>
      </c>
      <c r="AO29" s="10">
        <v>11.059758735000001</v>
      </c>
      <c r="AP29" s="10">
        <v>1543.5001520210003</v>
      </c>
      <c r="AQ29" s="10">
        <v>428.89158016699997</v>
      </c>
      <c r="AR29" s="20"/>
    </row>
    <row r="30" spans="1:49" x14ac:dyDescent="0.25">
      <c r="A30" s="1">
        <v>2011</v>
      </c>
      <c r="B30" s="8">
        <f t="shared" si="0"/>
        <v>25839.134550499999</v>
      </c>
      <c r="C30" s="8">
        <f t="shared" si="1"/>
        <v>2269.8236975999998</v>
      </c>
      <c r="D30" s="8">
        <f t="shared" si="2"/>
        <v>211</v>
      </c>
      <c r="E30" s="8">
        <f t="shared" si="3"/>
        <v>5644</v>
      </c>
      <c r="F30" s="8">
        <f t="shared" si="4"/>
        <v>4439.6468505149996</v>
      </c>
      <c r="G30" s="8">
        <f t="shared" si="5"/>
        <v>21421.409715399997</v>
      </c>
      <c r="H30" s="8">
        <f t="shared" si="6"/>
        <v>59825.01481401499</v>
      </c>
      <c r="I30"/>
      <c r="J30" s="24">
        <v>2011</v>
      </c>
      <c r="K30" s="10">
        <f t="shared" si="9"/>
        <v>28399.896226199999</v>
      </c>
      <c r="L30" s="10">
        <f t="shared" si="10"/>
        <v>2269.8236975999998</v>
      </c>
      <c r="M30" s="10">
        <f t="shared" si="11"/>
        <v>211</v>
      </c>
      <c r="N30" s="10">
        <f t="shared" si="12"/>
        <v>5644</v>
      </c>
      <c r="O30" s="10">
        <f t="shared" si="13"/>
        <v>6145.719333062998</v>
      </c>
      <c r="P30" s="10">
        <f t="shared" si="14"/>
        <v>34509.458215400002</v>
      </c>
      <c r="Q30" s="8">
        <f t="shared" si="8"/>
        <v>77179.897472262994</v>
      </c>
      <c r="R30" s="25"/>
      <c r="S30" s="24">
        <v>2011</v>
      </c>
      <c r="T30" s="8">
        <v>22755</v>
      </c>
      <c r="U30" s="8">
        <v>2260</v>
      </c>
      <c r="V30" s="8">
        <v>211</v>
      </c>
      <c r="W30" s="8">
        <v>5644</v>
      </c>
      <c r="X30" s="8">
        <v>838</v>
      </c>
      <c r="Y30" s="8">
        <v>6252</v>
      </c>
      <c r="AB30" s="24">
        <v>2011</v>
      </c>
      <c r="AC30" s="8">
        <v>3084.1345505000008</v>
      </c>
      <c r="AD30" s="8">
        <v>9.8236975999999991</v>
      </c>
      <c r="AE30" s="8">
        <v>0</v>
      </c>
      <c r="AF30" s="10">
        <v>0</v>
      </c>
      <c r="AG30" s="10">
        <v>3601.6468505149996</v>
      </c>
      <c r="AH30" s="10">
        <v>15169.409715399999</v>
      </c>
      <c r="AK30" s="24">
        <v>2011</v>
      </c>
      <c r="AL30" s="8">
        <v>5644.8962261999995</v>
      </c>
      <c r="AM30" s="8">
        <v>9.8236975999999991</v>
      </c>
      <c r="AN30" s="8">
        <v>0</v>
      </c>
      <c r="AO30" s="10">
        <v>0</v>
      </c>
      <c r="AP30" s="10">
        <v>5307.719333062998</v>
      </c>
      <c r="AQ30" s="10">
        <v>28257.458215400002</v>
      </c>
      <c r="AR30" s="20"/>
    </row>
    <row r="31" spans="1:49" x14ac:dyDescent="0.25">
      <c r="A31" s="24">
        <v>2012</v>
      </c>
      <c r="B31" s="8">
        <f t="shared" si="0"/>
        <v>8693.0971095999994</v>
      </c>
      <c r="C31" s="8">
        <f t="shared" si="1"/>
        <v>4127.9118488000004</v>
      </c>
      <c r="D31" s="8">
        <f t="shared" si="2"/>
        <v>57</v>
      </c>
      <c r="E31" s="8">
        <f t="shared" si="3"/>
        <v>482</v>
      </c>
      <c r="F31" s="8">
        <f t="shared" si="4"/>
        <v>4253.0822139699994</v>
      </c>
      <c r="G31" s="8">
        <f t="shared" si="5"/>
        <v>1838.9183017599998</v>
      </c>
      <c r="H31" s="8">
        <f t="shared" si="6"/>
        <v>19452.009474129998</v>
      </c>
      <c r="I31"/>
      <c r="J31" s="24">
        <v>2012</v>
      </c>
      <c r="K31" s="10">
        <f t="shared" si="9"/>
        <v>8693.0971095999994</v>
      </c>
      <c r="L31" s="10">
        <f t="shared" si="10"/>
        <v>4127.9118488000004</v>
      </c>
      <c r="M31" s="10">
        <f t="shared" si="11"/>
        <v>57</v>
      </c>
      <c r="N31" s="10">
        <f t="shared" si="12"/>
        <v>482</v>
      </c>
      <c r="O31" s="10">
        <f t="shared" si="13"/>
        <v>5772.4292211999982</v>
      </c>
      <c r="P31" s="10">
        <f t="shared" si="14"/>
        <v>2343.4907573599999</v>
      </c>
      <c r="Q31" s="8">
        <f t="shared" si="8"/>
        <v>21475.928936959997</v>
      </c>
      <c r="R31" s="25"/>
      <c r="S31" s="24">
        <v>2012</v>
      </c>
      <c r="T31" s="8">
        <v>4375</v>
      </c>
      <c r="U31" s="8">
        <v>4123</v>
      </c>
      <c r="V31" s="8">
        <v>57</v>
      </c>
      <c r="W31" s="8">
        <v>482</v>
      </c>
      <c r="X31" s="8">
        <v>1632</v>
      </c>
      <c r="Y31" s="8">
        <v>417</v>
      </c>
      <c r="AB31" s="24">
        <v>2012</v>
      </c>
      <c r="AC31" s="8">
        <v>4318.0971096000003</v>
      </c>
      <c r="AD31" s="8">
        <v>4.9118487999999996</v>
      </c>
      <c r="AE31" s="8">
        <v>0</v>
      </c>
      <c r="AF31" s="10">
        <v>0</v>
      </c>
      <c r="AG31" s="10">
        <v>2621.082213969999</v>
      </c>
      <c r="AH31" s="10">
        <v>1421.9183017599998</v>
      </c>
      <c r="AK31" s="24">
        <v>2012</v>
      </c>
      <c r="AL31" s="8">
        <v>4318.0971096000003</v>
      </c>
      <c r="AM31" s="8">
        <v>4.9118487999999996</v>
      </c>
      <c r="AN31" s="8">
        <v>0</v>
      </c>
      <c r="AO31" s="10">
        <v>0</v>
      </c>
      <c r="AP31" s="10">
        <v>4140.4292211999982</v>
      </c>
      <c r="AQ31" s="10">
        <v>1926.4907573599999</v>
      </c>
      <c r="AR31" s="20"/>
    </row>
    <row r="32" spans="1:49" x14ac:dyDescent="0.25">
      <c r="A32" s="24">
        <v>2013</v>
      </c>
      <c r="B32" s="8">
        <f t="shared" si="0"/>
        <v>11648.086941400999</v>
      </c>
      <c r="C32" s="8">
        <f t="shared" si="1"/>
        <v>21718.208481779999</v>
      </c>
      <c r="D32" s="8">
        <f t="shared" si="2"/>
        <v>71</v>
      </c>
      <c r="E32" s="8">
        <f t="shared" si="3"/>
        <v>1949.8822322000001</v>
      </c>
      <c r="F32" s="8">
        <f t="shared" si="4"/>
        <v>6892.82885102</v>
      </c>
      <c r="G32" s="8">
        <f t="shared" si="5"/>
        <v>687.02268785299998</v>
      </c>
      <c r="H32" s="32">
        <f t="shared" si="6"/>
        <v>42967.029194253999</v>
      </c>
      <c r="I32"/>
      <c r="J32" s="24">
        <v>2013</v>
      </c>
      <c r="K32" s="10">
        <f t="shared" si="9"/>
        <v>11646.530760946</v>
      </c>
      <c r="L32" s="10">
        <f t="shared" si="10"/>
        <v>21665.74691781</v>
      </c>
      <c r="M32" s="10">
        <f t="shared" si="11"/>
        <v>71</v>
      </c>
      <c r="N32" s="10">
        <f t="shared" si="12"/>
        <v>1949.8822322000001</v>
      </c>
      <c r="O32" s="10">
        <f t="shared" si="13"/>
        <v>13947.687583550003</v>
      </c>
      <c r="P32" s="10">
        <f t="shared" si="14"/>
        <v>686.85853611100003</v>
      </c>
      <c r="Q32" s="32">
        <f t="shared" si="8"/>
        <v>49967.706030617002</v>
      </c>
      <c r="R32" s="25"/>
      <c r="S32" s="24">
        <v>2013</v>
      </c>
      <c r="T32" s="8">
        <v>10002</v>
      </c>
      <c r="U32" s="8">
        <v>19765</v>
      </c>
      <c r="V32" s="8">
        <v>71</v>
      </c>
      <c r="W32" s="8">
        <v>1822</v>
      </c>
      <c r="X32" s="8">
        <v>1654</v>
      </c>
      <c r="Y32" s="8">
        <v>100</v>
      </c>
      <c r="AB32" s="24">
        <v>2013</v>
      </c>
      <c r="AC32" s="8">
        <v>1646.0869414009999</v>
      </c>
      <c r="AD32" s="8">
        <v>1953.2084817799998</v>
      </c>
      <c r="AE32" s="8">
        <v>0</v>
      </c>
      <c r="AF32" s="10">
        <v>127.88223219999999</v>
      </c>
      <c r="AG32" s="10">
        <v>5238.82885102</v>
      </c>
      <c r="AH32" s="10">
        <v>587.02268785299998</v>
      </c>
      <c r="AK32" s="24">
        <v>2013</v>
      </c>
      <c r="AL32" s="8">
        <v>1644.5307609460001</v>
      </c>
      <c r="AM32" s="8">
        <v>1900.7469178099998</v>
      </c>
      <c r="AN32" s="8">
        <v>0</v>
      </c>
      <c r="AO32" s="10">
        <v>127.88223219999999</v>
      </c>
      <c r="AP32" s="10">
        <v>12293.687583550003</v>
      </c>
      <c r="AQ32" s="10">
        <v>586.85853611100003</v>
      </c>
      <c r="AR32" s="20"/>
    </row>
    <row r="33" spans="1:50" s="20" customFormat="1" x14ac:dyDescent="0.25">
      <c r="A33" s="24">
        <v>2014</v>
      </c>
      <c r="B33" s="8">
        <f t="shared" si="0"/>
        <v>7618.3616662350005</v>
      </c>
      <c r="C33" s="8">
        <f t="shared" si="1"/>
        <v>41941.483128239997</v>
      </c>
      <c r="D33" s="8">
        <f t="shared" si="2"/>
        <v>169.85857620000002</v>
      </c>
      <c r="E33" s="8">
        <f t="shared" si="3"/>
        <v>3297.2697944000001</v>
      </c>
      <c r="F33" s="8">
        <f t="shared" si="4"/>
        <v>6643.2688982258014</v>
      </c>
      <c r="G33" s="8">
        <f t="shared" si="5"/>
        <v>3454.1090888059989</v>
      </c>
      <c r="H33" s="32">
        <f t="shared" si="6"/>
        <v>63124.351152106807</v>
      </c>
      <c r="J33" s="24">
        <v>2014</v>
      </c>
      <c r="K33" s="10">
        <f t="shared" si="9"/>
        <v>7655.2928526200003</v>
      </c>
      <c r="L33" s="10">
        <f t="shared" si="10"/>
        <v>41808.791517897997</v>
      </c>
      <c r="M33" s="10">
        <f t="shared" si="11"/>
        <v>169.85857620000002</v>
      </c>
      <c r="N33" s="10">
        <f t="shared" si="12"/>
        <v>3297.2697944000001</v>
      </c>
      <c r="O33" s="10">
        <f t="shared" si="13"/>
        <v>14564.870020279397</v>
      </c>
      <c r="P33" s="10">
        <f t="shared" si="14"/>
        <v>4822.2323217920002</v>
      </c>
      <c r="Q33" s="32">
        <f t="shared" si="8"/>
        <v>72318.315083189402</v>
      </c>
      <c r="R33" s="25"/>
      <c r="S33" s="24">
        <v>2014</v>
      </c>
      <c r="T33" s="8">
        <v>6407</v>
      </c>
      <c r="U33" s="8">
        <v>38419</v>
      </c>
      <c r="V33" s="8">
        <v>153</v>
      </c>
      <c r="W33" s="8">
        <v>2229</v>
      </c>
      <c r="X33" s="8">
        <v>1212</v>
      </c>
      <c r="Y33" s="8">
        <v>195</v>
      </c>
      <c r="Z33"/>
      <c r="AA33"/>
      <c r="AB33" s="24">
        <v>2014</v>
      </c>
      <c r="AC33" s="8">
        <v>1211.3616662350003</v>
      </c>
      <c r="AD33" s="8">
        <v>3522.4831282399996</v>
      </c>
      <c r="AE33" s="8">
        <v>16.858576200000002</v>
      </c>
      <c r="AF33" s="10">
        <v>1068.2697944000001</v>
      </c>
      <c r="AG33" s="10">
        <v>5431.2688982258014</v>
      </c>
      <c r="AH33" s="10">
        <v>3259.1090888059989</v>
      </c>
      <c r="AI33"/>
      <c r="AJ33"/>
      <c r="AK33" s="24">
        <v>2014</v>
      </c>
      <c r="AL33" s="8">
        <v>1248.2928526200003</v>
      </c>
      <c r="AM33" s="8">
        <v>3389.7915178979997</v>
      </c>
      <c r="AN33" s="8">
        <v>16.858576200000002</v>
      </c>
      <c r="AO33" s="10">
        <v>1068.2697944000001</v>
      </c>
      <c r="AP33" s="10">
        <v>13352.870020279397</v>
      </c>
      <c r="AQ33" s="10">
        <v>4627.2323217920002</v>
      </c>
      <c r="AS33"/>
      <c r="AT33"/>
      <c r="AU33"/>
      <c r="AV33"/>
      <c r="AW33"/>
    </row>
    <row r="34" spans="1:50" s="20" customFormat="1" x14ac:dyDescent="0.25">
      <c r="A34" s="24">
        <v>2015</v>
      </c>
      <c r="B34" s="8">
        <f t="shared" si="0"/>
        <v>14575.77288421</v>
      </c>
      <c r="C34" s="8">
        <f t="shared" si="1"/>
        <v>60748.397938239999</v>
      </c>
      <c r="D34" s="8">
        <f t="shared" si="2"/>
        <v>23.410647399999998</v>
      </c>
      <c r="E34" s="8">
        <f t="shared" si="3"/>
        <v>4232.7359097999997</v>
      </c>
      <c r="F34" s="8">
        <f t="shared" si="4"/>
        <v>5021.5424469399986</v>
      </c>
      <c r="G34" s="8">
        <f t="shared" si="5"/>
        <v>4731.9019693999999</v>
      </c>
      <c r="H34" s="32">
        <f t="shared" ref="H34:H36" si="15">SUM(B34:G34)</f>
        <v>89333.761795990009</v>
      </c>
      <c r="J34" s="24">
        <v>2015</v>
      </c>
      <c r="K34" s="10">
        <f t="shared" si="9"/>
        <v>14094.891741399999</v>
      </c>
      <c r="L34" s="10">
        <f t="shared" si="10"/>
        <v>61482.393155999998</v>
      </c>
      <c r="M34" s="10">
        <f t="shared" si="11"/>
        <v>23.410647399999998</v>
      </c>
      <c r="N34" s="10">
        <f t="shared" si="12"/>
        <v>4232.7359097999997</v>
      </c>
      <c r="O34" s="10">
        <f t="shared" si="13"/>
        <v>12595.988831369999</v>
      </c>
      <c r="P34" s="10">
        <f t="shared" si="14"/>
        <v>4731.9019693999999</v>
      </c>
      <c r="Q34" s="32">
        <f t="shared" si="8"/>
        <v>97161.322255370003</v>
      </c>
      <c r="R34" s="25"/>
      <c r="S34" s="24">
        <v>2015</v>
      </c>
      <c r="T34" s="8">
        <v>11489</v>
      </c>
      <c r="U34" s="8">
        <v>58467</v>
      </c>
      <c r="V34" s="8">
        <v>0</v>
      </c>
      <c r="W34" s="8">
        <v>1138</v>
      </c>
      <c r="X34" s="8">
        <v>706</v>
      </c>
      <c r="Y34" s="8">
        <v>1192</v>
      </c>
      <c r="Z34"/>
      <c r="AA34"/>
      <c r="AB34" s="24">
        <v>2015</v>
      </c>
      <c r="AC34" s="8">
        <v>3086.77288421</v>
      </c>
      <c r="AD34" s="8">
        <v>2281.3979382400003</v>
      </c>
      <c r="AE34" s="8">
        <v>23.410647399999998</v>
      </c>
      <c r="AF34" s="10">
        <v>3094.7359097999997</v>
      </c>
      <c r="AG34" s="10">
        <v>4315.5424469399986</v>
      </c>
      <c r="AH34" s="10">
        <v>3539.9019694000003</v>
      </c>
      <c r="AI34"/>
      <c r="AJ34"/>
      <c r="AK34" s="24">
        <v>2015</v>
      </c>
      <c r="AL34" s="8">
        <v>2605.8917413999998</v>
      </c>
      <c r="AM34" s="8">
        <v>3015.3931560000001</v>
      </c>
      <c r="AN34" s="8">
        <v>23.410647399999998</v>
      </c>
      <c r="AO34" s="10">
        <v>3094.7359097999997</v>
      </c>
      <c r="AP34" s="10">
        <v>11889.988831369999</v>
      </c>
      <c r="AQ34" s="10">
        <v>3539.9019694000003</v>
      </c>
      <c r="AS34"/>
      <c r="AT34"/>
      <c r="AU34"/>
      <c r="AV34"/>
      <c r="AW34"/>
    </row>
    <row r="35" spans="1:50" x14ac:dyDescent="0.25">
      <c r="A35" s="24">
        <v>2016</v>
      </c>
      <c r="B35" s="8">
        <f t="shared" si="0"/>
        <v>18488.1382916</v>
      </c>
      <c r="C35" s="8">
        <f t="shared" si="1"/>
        <v>26340.983670369998</v>
      </c>
      <c r="D35" s="8">
        <f t="shared" si="2"/>
        <v>44.365732600000001</v>
      </c>
      <c r="E35" s="8">
        <f t="shared" si="3"/>
        <v>10058.3308514</v>
      </c>
      <c r="F35" s="8">
        <f t="shared" si="4"/>
        <v>3597.390771499</v>
      </c>
      <c r="G35" s="8">
        <f t="shared" si="5"/>
        <v>2729.26747965</v>
      </c>
      <c r="H35" s="32">
        <f t="shared" si="15"/>
        <v>61258.476797119001</v>
      </c>
      <c r="I35" s="20"/>
      <c r="J35" s="24">
        <v>2016</v>
      </c>
      <c r="K35" s="10">
        <f t="shared" si="9"/>
        <v>18488.1382916</v>
      </c>
      <c r="L35" s="10">
        <f t="shared" si="10"/>
        <v>26193.90588292</v>
      </c>
      <c r="M35" s="10">
        <f t="shared" si="11"/>
        <v>44.365732600000001</v>
      </c>
      <c r="N35" s="10">
        <f t="shared" si="12"/>
        <v>10058.3308514</v>
      </c>
      <c r="O35" s="10">
        <f t="shared" si="13"/>
        <v>5579.7116833216996</v>
      </c>
      <c r="P35" s="10">
        <f t="shared" si="14"/>
        <v>3488.6036792</v>
      </c>
      <c r="Q35" s="32">
        <f t="shared" si="8"/>
        <v>63853.056121041707</v>
      </c>
      <c r="R35" s="25"/>
      <c r="S35" s="24">
        <v>2016</v>
      </c>
      <c r="T35" s="8">
        <v>16630</v>
      </c>
      <c r="U35" s="8">
        <v>24084</v>
      </c>
      <c r="V35" s="8">
        <v>12</v>
      </c>
      <c r="W35" s="8">
        <v>2035</v>
      </c>
      <c r="X35" s="8">
        <v>675</v>
      </c>
      <c r="Y35" s="8">
        <v>310</v>
      </c>
      <c r="AB35" s="24">
        <v>2016</v>
      </c>
      <c r="AC35" s="8">
        <v>1858.1382915999998</v>
      </c>
      <c r="AD35" s="8">
        <v>2256.9836703700003</v>
      </c>
      <c r="AE35" s="8">
        <v>32.365732600000001</v>
      </c>
      <c r="AF35" s="10">
        <v>8023.3308514</v>
      </c>
      <c r="AG35" s="10">
        <v>2922.390771499</v>
      </c>
      <c r="AH35" s="10">
        <v>2419.26747965</v>
      </c>
      <c r="AK35" s="24">
        <v>2016</v>
      </c>
      <c r="AL35" s="8">
        <v>1858.1382915999998</v>
      </c>
      <c r="AM35" s="8">
        <v>2109.9058829200003</v>
      </c>
      <c r="AN35" s="8">
        <v>32.365732600000001</v>
      </c>
      <c r="AO35" s="10">
        <v>8023.3308514</v>
      </c>
      <c r="AP35" s="10">
        <v>4904.7116833216996</v>
      </c>
      <c r="AQ35" s="10">
        <v>3178.6036792</v>
      </c>
      <c r="AR35" s="20"/>
    </row>
    <row r="36" spans="1:50" x14ac:dyDescent="0.25">
      <c r="A36" s="24">
        <v>2017</v>
      </c>
      <c r="B36" s="8">
        <f t="shared" si="0"/>
        <v>13341.39075481</v>
      </c>
      <c r="C36" s="8">
        <f t="shared" si="1"/>
        <v>35614.179077100001</v>
      </c>
      <c r="D36" s="8">
        <f t="shared" si="2"/>
        <v>524.10124930000006</v>
      </c>
      <c r="E36" s="8">
        <f t="shared" si="3"/>
        <v>4538.8895833999995</v>
      </c>
      <c r="F36" s="8">
        <f t="shared" si="4"/>
        <v>4857.633224905001</v>
      </c>
      <c r="G36" s="8">
        <f t="shared" si="5"/>
        <v>2960.9743073999998</v>
      </c>
      <c r="H36" s="32">
        <f t="shared" si="15"/>
        <v>61837.168196915009</v>
      </c>
      <c r="I36"/>
      <c r="J36" s="24">
        <v>2017</v>
      </c>
      <c r="K36" s="10">
        <f t="shared" si="9"/>
        <v>14023.49383575</v>
      </c>
      <c r="L36" s="10">
        <f t="shared" si="10"/>
        <v>35939.779148699999</v>
      </c>
      <c r="M36" s="10">
        <f t="shared" si="11"/>
        <v>664.9895022500001</v>
      </c>
      <c r="N36" s="10">
        <f t="shared" si="12"/>
        <v>4538.8895833999995</v>
      </c>
      <c r="O36" s="10">
        <f t="shared" si="13"/>
        <v>6070.8319395250001</v>
      </c>
      <c r="P36" s="10">
        <f t="shared" si="14"/>
        <v>2960.9743073999998</v>
      </c>
      <c r="Q36" s="32">
        <f t="shared" si="8"/>
        <v>64198.958317024997</v>
      </c>
      <c r="R36" s="25"/>
      <c r="S36" s="24">
        <v>2017</v>
      </c>
      <c r="T36" s="8">
        <v>11233</v>
      </c>
      <c r="U36" s="8">
        <v>28686</v>
      </c>
      <c r="V36" s="8">
        <v>26</v>
      </c>
      <c r="W36" s="8">
        <v>333</v>
      </c>
      <c r="X36" s="8">
        <v>799</v>
      </c>
      <c r="Y36" s="8">
        <v>89</v>
      </c>
      <c r="AB36" s="24">
        <v>2017</v>
      </c>
      <c r="AC36" s="8">
        <v>2108.3907548100001</v>
      </c>
      <c r="AD36" s="8">
        <v>6928.1790770999996</v>
      </c>
      <c r="AE36" s="8">
        <v>498.10124930000001</v>
      </c>
      <c r="AF36" s="10">
        <v>4205.8895833999995</v>
      </c>
      <c r="AG36" s="10">
        <v>4058.6332249050006</v>
      </c>
      <c r="AH36" s="10">
        <v>2871.9743073999998</v>
      </c>
      <c r="AK36" s="24">
        <v>2017</v>
      </c>
      <c r="AL36" s="8">
        <v>2790.49383575</v>
      </c>
      <c r="AM36" s="8">
        <v>7253.7791486999995</v>
      </c>
      <c r="AN36" s="8">
        <v>638.9895022500001</v>
      </c>
      <c r="AO36" s="10">
        <v>4205.8895833999995</v>
      </c>
      <c r="AP36" s="10">
        <v>5271.8319395250001</v>
      </c>
      <c r="AQ36" s="10">
        <v>2871.9743073999998</v>
      </c>
      <c r="AR36" s="20"/>
    </row>
    <row r="37" spans="1:50" x14ac:dyDescent="0.25">
      <c r="A37" s="38"/>
      <c r="B37" s="35"/>
      <c r="C37" s="50"/>
      <c r="D37" s="50"/>
      <c r="E37" s="50"/>
      <c r="F37" s="50"/>
      <c r="G37" s="50"/>
      <c r="H37" s="32"/>
      <c r="I37" s="7"/>
      <c r="J37" s="95"/>
      <c r="K37" s="34"/>
      <c r="L37" s="34"/>
      <c r="M37" s="34"/>
      <c r="N37" s="34"/>
      <c r="O37" s="34"/>
      <c r="P37" s="34"/>
      <c r="Q37" s="25"/>
      <c r="S37" s="20"/>
      <c r="T37" s="20"/>
      <c r="U37" s="20"/>
      <c r="V37" s="20"/>
      <c r="W37" s="20"/>
      <c r="X37" s="20"/>
      <c r="Y37" s="20"/>
      <c r="Z37" s="20"/>
      <c r="AA37" s="20"/>
      <c r="AB37" s="20"/>
      <c r="AC37" s="20"/>
      <c r="AD37" s="20"/>
      <c r="AE37" s="20"/>
      <c r="AF37" s="31"/>
      <c r="AG37" s="31"/>
      <c r="AH37" s="31"/>
    </row>
    <row r="38" spans="1:50" x14ac:dyDescent="0.25">
      <c r="A38" s="38"/>
      <c r="B38" s="8"/>
      <c r="C38" s="8"/>
      <c r="D38" s="8"/>
      <c r="E38" s="8"/>
      <c r="F38" s="8"/>
      <c r="G38" s="8"/>
      <c r="H38" s="8"/>
      <c r="I38" s="8"/>
      <c r="J38" s="8"/>
      <c r="K38" s="95"/>
      <c r="L38" s="10"/>
      <c r="M38" s="10"/>
      <c r="N38" s="10"/>
      <c r="O38" s="10"/>
      <c r="P38" s="10"/>
      <c r="Q38" s="10"/>
      <c r="T38" s="20"/>
      <c r="U38" s="20"/>
      <c r="V38" s="20"/>
      <c r="W38" s="20"/>
      <c r="X38" s="20"/>
      <c r="Y38" s="20"/>
      <c r="Z38" s="20"/>
      <c r="AA38" s="20"/>
      <c r="AB38" s="20"/>
      <c r="AC38" s="20"/>
      <c r="AD38" s="20"/>
      <c r="AE38" s="20"/>
      <c r="AF38" s="20"/>
      <c r="AG38" s="31"/>
      <c r="AH38" s="31"/>
      <c r="AI38" s="31"/>
    </row>
    <row r="39" spans="1:50" x14ac:dyDescent="0.25">
      <c r="A39" s="38"/>
      <c r="B39" s="8"/>
      <c r="C39" s="8"/>
      <c r="D39" s="8"/>
      <c r="E39" s="8"/>
      <c r="F39" s="8"/>
      <c r="G39" s="8"/>
      <c r="H39" s="8"/>
      <c r="I39" s="32"/>
      <c r="J39" s="8"/>
      <c r="K39" s="95"/>
      <c r="L39" s="10"/>
      <c r="M39" s="10"/>
      <c r="N39" s="10"/>
      <c r="O39" s="10"/>
      <c r="P39" s="10"/>
      <c r="Q39" s="10"/>
    </row>
    <row r="40" spans="1:50" x14ac:dyDescent="0.25">
      <c r="B40" s="33"/>
      <c r="C40" s="33"/>
      <c r="D40" s="33"/>
      <c r="E40" s="33"/>
      <c r="F40" s="33"/>
      <c r="G40" s="33"/>
      <c r="H40" s="33"/>
      <c r="I40"/>
      <c r="J40" s="9"/>
      <c r="AL40" s="29"/>
    </row>
    <row r="41" spans="1:50" x14ac:dyDescent="0.25">
      <c r="G41" s="20"/>
      <c r="I41"/>
      <c r="J41" s="9"/>
    </row>
    <row r="42" spans="1:50" s="20" customFormat="1" x14ac:dyDescent="0.25">
      <c r="A42"/>
      <c r="B42"/>
      <c r="C42"/>
      <c r="D42"/>
      <c r="E42"/>
      <c r="F42"/>
      <c r="H42"/>
      <c r="I42"/>
      <c r="J42" s="9"/>
      <c r="K42"/>
      <c r="L42"/>
      <c r="M42"/>
      <c r="N42"/>
      <c r="O42"/>
      <c r="P42"/>
      <c r="Q42"/>
      <c r="R42"/>
      <c r="T42"/>
      <c r="U42"/>
      <c r="V42"/>
      <c r="W42"/>
      <c r="X42"/>
      <c r="Y42"/>
      <c r="Z42"/>
      <c r="AA42"/>
      <c r="AB42"/>
      <c r="AC42"/>
      <c r="AD42"/>
      <c r="AE42"/>
      <c r="AF42"/>
      <c r="AG42"/>
      <c r="AH42"/>
      <c r="AI42"/>
      <c r="AJ42"/>
      <c r="AK42"/>
      <c r="AL42"/>
      <c r="AM42"/>
      <c r="AN42"/>
      <c r="AO42"/>
      <c r="AP42"/>
      <c r="AQ42"/>
      <c r="AR42"/>
      <c r="AS42"/>
      <c r="AT42"/>
      <c r="AU42"/>
      <c r="AV42"/>
      <c r="AW42"/>
      <c r="AX42"/>
    </row>
    <row r="43" spans="1:50" s="20" customFormat="1" x14ac:dyDescent="0.25">
      <c r="A43"/>
      <c r="B43"/>
      <c r="C43"/>
      <c r="D43"/>
      <c r="E43"/>
      <c r="F43"/>
      <c r="H43"/>
      <c r="I43"/>
      <c r="J43" s="9"/>
      <c r="K43"/>
      <c r="L43"/>
      <c r="M43"/>
      <c r="N43"/>
      <c r="O43"/>
      <c r="P43"/>
      <c r="Q43"/>
      <c r="R43"/>
      <c r="T43"/>
      <c r="U43"/>
      <c r="V43"/>
      <c r="W43"/>
      <c r="X43"/>
      <c r="Y43"/>
      <c r="Z43"/>
      <c r="AA43"/>
      <c r="AB43"/>
      <c r="AC43"/>
      <c r="AD43"/>
      <c r="AE43"/>
      <c r="AF43"/>
      <c r="AG43"/>
      <c r="AH43"/>
      <c r="AI43"/>
      <c r="AJ43"/>
      <c r="AK43"/>
      <c r="AL43"/>
      <c r="AM43"/>
      <c r="AN43"/>
      <c r="AO43"/>
      <c r="AP43"/>
      <c r="AQ43"/>
      <c r="AR43"/>
      <c r="AS43"/>
      <c r="AT43"/>
      <c r="AU43"/>
      <c r="AV43"/>
      <c r="AW43"/>
      <c r="AX43"/>
    </row>
    <row r="44" spans="1:50" x14ac:dyDescent="0.25">
      <c r="G44" s="20"/>
      <c r="I44"/>
      <c r="J44" s="9"/>
    </row>
    <row r="45" spans="1:50" x14ac:dyDescent="0.25">
      <c r="G45" s="20"/>
      <c r="I45"/>
      <c r="J45" s="9"/>
    </row>
    <row r="46" spans="1:50" x14ac:dyDescent="0.25">
      <c r="G46" s="20"/>
      <c r="I46"/>
      <c r="J46" s="9"/>
      <c r="S46" s="20"/>
    </row>
    <row r="47" spans="1:50" x14ac:dyDescent="0.25">
      <c r="G47" s="20"/>
      <c r="I47"/>
      <c r="J47" s="9"/>
      <c r="S47" s="20"/>
    </row>
    <row r="48" spans="1:50" x14ac:dyDescent="0.25">
      <c r="G48" s="20"/>
      <c r="I48"/>
      <c r="J48" s="9"/>
    </row>
    <row r="49" spans="7:10" x14ac:dyDescent="0.25">
      <c r="G49" s="20"/>
      <c r="I49"/>
      <c r="J49" s="9"/>
    </row>
    <row r="50" spans="7:10" x14ac:dyDescent="0.25">
      <c r="G50" s="20"/>
      <c r="I50"/>
      <c r="J50" s="9"/>
    </row>
    <row r="51" spans="7:10" x14ac:dyDescent="0.25">
      <c r="G51" s="20"/>
      <c r="I51"/>
      <c r="J51" s="9"/>
    </row>
    <row r="52" spans="7:10" x14ac:dyDescent="0.25">
      <c r="G52" s="20"/>
      <c r="I52"/>
      <c r="J52" s="9"/>
    </row>
    <row r="53" spans="7:10" x14ac:dyDescent="0.25">
      <c r="G53" s="20"/>
      <c r="I53"/>
      <c r="J53" s="9"/>
    </row>
    <row r="54" spans="7:10" x14ac:dyDescent="0.25">
      <c r="G54" s="20"/>
      <c r="I54"/>
      <c r="J54" s="9"/>
    </row>
    <row r="55" spans="7:10" x14ac:dyDescent="0.25">
      <c r="G55" s="20"/>
      <c r="I55"/>
      <c r="J55" s="9"/>
    </row>
    <row r="56" spans="7:10" x14ac:dyDescent="0.25">
      <c r="G56" s="20"/>
      <c r="I56"/>
      <c r="J56" s="7"/>
    </row>
    <row r="57" spans="7:10" x14ac:dyDescent="0.25">
      <c r="G57" s="20"/>
      <c r="I57"/>
      <c r="J57" s="8"/>
    </row>
    <row r="58" spans="7:10" x14ac:dyDescent="0.25">
      <c r="G58" s="20"/>
      <c r="I58"/>
      <c r="J58" s="8"/>
    </row>
    <row r="59" spans="7:10" x14ac:dyDescent="0.25">
      <c r="G59" s="20"/>
      <c r="I59"/>
      <c r="J59" s="8"/>
    </row>
    <row r="60" spans="7:10" x14ac:dyDescent="0.25">
      <c r="G60" s="20"/>
      <c r="I60"/>
      <c r="J60" s="8"/>
    </row>
    <row r="61" spans="7:10" x14ac:dyDescent="0.25">
      <c r="G61" s="20"/>
      <c r="I61"/>
      <c r="J61" s="8"/>
    </row>
    <row r="62" spans="7:10" x14ac:dyDescent="0.25">
      <c r="G62" s="20"/>
      <c r="I62"/>
      <c r="J62" s="8"/>
    </row>
    <row r="63" spans="7:10" x14ac:dyDescent="0.25">
      <c r="G63" s="20"/>
      <c r="I63"/>
      <c r="J63" s="8"/>
    </row>
    <row r="64" spans="7:10" x14ac:dyDescent="0.25">
      <c r="G64" s="20"/>
      <c r="I64"/>
      <c r="J64" s="8"/>
    </row>
    <row r="65" spans="2:10" x14ac:dyDescent="0.25">
      <c r="G65" s="20"/>
      <c r="I65"/>
      <c r="J65" s="8"/>
    </row>
    <row r="66" spans="2:10" x14ac:dyDescent="0.25">
      <c r="G66" s="20"/>
      <c r="J66" s="9"/>
    </row>
    <row r="67" spans="2:10" x14ac:dyDescent="0.25">
      <c r="B67" s="9"/>
      <c r="C67" s="9"/>
      <c r="D67" s="9"/>
      <c r="E67" s="9"/>
      <c r="F67" s="9"/>
      <c r="G67" s="20"/>
      <c r="H67" s="9"/>
      <c r="J67" s="9"/>
    </row>
    <row r="68" spans="2:10" x14ac:dyDescent="0.25">
      <c r="B68" s="9"/>
      <c r="C68" s="9"/>
      <c r="D68" s="9"/>
      <c r="E68" s="9"/>
      <c r="F68" s="9"/>
      <c r="G68" s="20"/>
      <c r="H68" s="9"/>
      <c r="J68" s="9"/>
    </row>
    <row r="69" spans="2:10" x14ac:dyDescent="0.25">
      <c r="B69" s="9"/>
      <c r="C69" s="9"/>
      <c r="D69" s="9"/>
      <c r="E69" s="9"/>
      <c r="F69" s="9"/>
      <c r="G69" s="20"/>
      <c r="H69" s="9"/>
      <c r="J69" s="9"/>
    </row>
    <row r="70" spans="2:10" x14ac:dyDescent="0.25">
      <c r="B70" s="9"/>
      <c r="C70" s="9"/>
      <c r="D70" s="9"/>
      <c r="E70" s="9"/>
      <c r="F70" s="9"/>
      <c r="G70" s="20"/>
      <c r="H70" s="9"/>
      <c r="J70" s="9"/>
    </row>
    <row r="71" spans="2:10" x14ac:dyDescent="0.25">
      <c r="B71" s="9"/>
      <c r="C71" s="9"/>
      <c r="D71" s="9"/>
      <c r="E71" s="9"/>
      <c r="F71" s="9"/>
      <c r="G71" s="20"/>
      <c r="H71" s="9"/>
      <c r="J71" s="9"/>
    </row>
    <row r="72" spans="2:10" x14ac:dyDescent="0.25">
      <c r="B72" s="9"/>
      <c r="C72" s="9"/>
      <c r="D72" s="9"/>
      <c r="E72" s="9"/>
      <c r="F72" s="9"/>
      <c r="G72" s="20"/>
      <c r="H72" s="9"/>
      <c r="J72" s="9"/>
    </row>
    <row r="73" spans="2:10" x14ac:dyDescent="0.25">
      <c r="B73" s="9"/>
      <c r="C73" s="9"/>
      <c r="D73" s="9"/>
      <c r="E73" s="9"/>
      <c r="F73" s="9"/>
      <c r="G73" s="20"/>
      <c r="H73" s="9"/>
      <c r="J73" s="9"/>
    </row>
    <row r="74" spans="2:10" x14ac:dyDescent="0.25">
      <c r="B74" s="9"/>
      <c r="C74" s="9"/>
      <c r="D74" s="9"/>
      <c r="E74" s="9"/>
      <c r="F74" s="9"/>
      <c r="G74" s="20"/>
      <c r="H74" s="9"/>
      <c r="J74" s="9"/>
    </row>
    <row r="75" spans="2:10" x14ac:dyDescent="0.25">
      <c r="B75" s="9"/>
      <c r="C75" s="9"/>
      <c r="D75" s="9"/>
      <c r="E75" s="9"/>
      <c r="F75" s="9"/>
      <c r="G75" s="20"/>
      <c r="H75" s="9"/>
      <c r="J75" s="9"/>
    </row>
    <row r="76" spans="2:10" x14ac:dyDescent="0.25">
      <c r="B76" s="9"/>
      <c r="C76" s="9"/>
      <c r="D76" s="9"/>
      <c r="E76" s="9"/>
      <c r="F76" s="9"/>
      <c r="G76" s="20"/>
      <c r="H76" s="9"/>
      <c r="J76" s="9"/>
    </row>
    <row r="77" spans="2:10" x14ac:dyDescent="0.25">
      <c r="B77" s="9"/>
      <c r="C77" s="9"/>
      <c r="D77" s="9"/>
      <c r="E77" s="9"/>
      <c r="F77" s="9"/>
      <c r="G77" s="20"/>
      <c r="H77" s="9"/>
      <c r="I77"/>
      <c r="J77" s="9"/>
    </row>
    <row r="78" spans="2:10" x14ac:dyDescent="0.25">
      <c r="G78" s="20"/>
      <c r="I78"/>
      <c r="J78" s="9"/>
    </row>
    <row r="79" spans="2:10" x14ac:dyDescent="0.25">
      <c r="G79" s="20"/>
      <c r="I79"/>
      <c r="J79" s="9"/>
    </row>
    <row r="80" spans="2:10" x14ac:dyDescent="0.25">
      <c r="G80" s="20"/>
      <c r="I80"/>
      <c r="J80" s="9"/>
    </row>
    <row r="81" spans="7:10" x14ac:dyDescent="0.25">
      <c r="G81" s="20"/>
      <c r="I81"/>
      <c r="J81" s="9"/>
    </row>
    <row r="82" spans="7:10" x14ac:dyDescent="0.25">
      <c r="G82" s="20"/>
      <c r="I82"/>
      <c r="J82" s="9"/>
    </row>
    <row r="83" spans="7:10" x14ac:dyDescent="0.25">
      <c r="G83" s="20"/>
      <c r="I83"/>
      <c r="J83" s="9"/>
    </row>
    <row r="84" spans="7:10" x14ac:dyDescent="0.25">
      <c r="G84" s="20"/>
      <c r="I84"/>
      <c r="J84" s="9"/>
    </row>
    <row r="85" spans="7:10" x14ac:dyDescent="0.25">
      <c r="G85" s="20"/>
      <c r="I85"/>
      <c r="J85" s="9"/>
    </row>
    <row r="86" spans="7:10" x14ac:dyDescent="0.25">
      <c r="G86" s="20"/>
      <c r="I86"/>
      <c r="J86" s="9"/>
    </row>
    <row r="87" spans="7:10" x14ac:dyDescent="0.25">
      <c r="G87" s="20"/>
      <c r="I87"/>
      <c r="J87" s="9"/>
    </row>
    <row r="88" spans="7:10" x14ac:dyDescent="0.25">
      <c r="G88" s="20"/>
      <c r="I88"/>
      <c r="J88" s="9"/>
    </row>
    <row r="89" spans="7:10" x14ac:dyDescent="0.25">
      <c r="G89" s="20"/>
      <c r="I89"/>
      <c r="J89" s="9"/>
    </row>
    <row r="90" spans="7:10" x14ac:dyDescent="0.25">
      <c r="G90" s="20"/>
      <c r="I90"/>
      <c r="J90" s="9"/>
    </row>
    <row r="91" spans="7:10" x14ac:dyDescent="0.25">
      <c r="G91" s="20"/>
      <c r="I91"/>
      <c r="J91" s="9"/>
    </row>
    <row r="92" spans="7:10" x14ac:dyDescent="0.25">
      <c r="G92" s="20"/>
      <c r="I92"/>
      <c r="J92" s="9"/>
    </row>
    <row r="93" spans="7:10" x14ac:dyDescent="0.25">
      <c r="G93" s="20"/>
      <c r="I93"/>
      <c r="J93" s="9"/>
    </row>
    <row r="94" spans="7:10" x14ac:dyDescent="0.25">
      <c r="G94" s="20"/>
      <c r="I94"/>
      <c r="J94" s="9"/>
    </row>
    <row r="95" spans="7:10" x14ac:dyDescent="0.25">
      <c r="G95" s="20"/>
      <c r="I95"/>
      <c r="J95" s="9"/>
    </row>
    <row r="96" spans="7:10" x14ac:dyDescent="0.25">
      <c r="G96" s="20"/>
      <c r="I96"/>
      <c r="J96" s="9"/>
    </row>
    <row r="97" spans="7:10" x14ac:dyDescent="0.25">
      <c r="G97" s="20"/>
      <c r="I97"/>
      <c r="J97" s="9"/>
    </row>
    <row r="98" spans="7:10" x14ac:dyDescent="0.25">
      <c r="G98" s="20"/>
      <c r="I98"/>
      <c r="J98" s="9"/>
    </row>
    <row r="99" spans="7:10" x14ac:dyDescent="0.25">
      <c r="G99" s="20"/>
      <c r="I99"/>
      <c r="J99" s="9"/>
    </row>
    <row r="100" spans="7:10" x14ac:dyDescent="0.25">
      <c r="G100" s="20"/>
      <c r="I100"/>
      <c r="J100" s="9"/>
    </row>
    <row r="101" spans="7:10" x14ac:dyDescent="0.25">
      <c r="G101" s="20"/>
      <c r="I101"/>
      <c r="J101" s="9"/>
    </row>
    <row r="102" spans="7:10" x14ac:dyDescent="0.25">
      <c r="G102" s="20"/>
      <c r="I102"/>
      <c r="J102" s="9"/>
    </row>
    <row r="103" spans="7:10" x14ac:dyDescent="0.25">
      <c r="G103" s="20"/>
      <c r="I103"/>
      <c r="J103" s="9"/>
    </row>
    <row r="104" spans="7:10" x14ac:dyDescent="0.25">
      <c r="G104" s="20"/>
      <c r="I104"/>
      <c r="J104" s="9"/>
    </row>
    <row r="105" spans="7:10" x14ac:dyDescent="0.25">
      <c r="G105" s="20"/>
      <c r="I105"/>
      <c r="J105" s="9"/>
    </row>
    <row r="106" spans="7:10" x14ac:dyDescent="0.25">
      <c r="G106" s="20"/>
      <c r="I106"/>
      <c r="J106" s="9"/>
    </row>
    <row r="107" spans="7:10" x14ac:dyDescent="0.25">
      <c r="G107" s="20"/>
      <c r="I107"/>
      <c r="J107" s="9"/>
    </row>
    <row r="108" spans="7:10" x14ac:dyDescent="0.25">
      <c r="G108" s="20"/>
      <c r="I108"/>
      <c r="J108" s="9"/>
    </row>
    <row r="109" spans="7:10" x14ac:dyDescent="0.25">
      <c r="G109" s="20"/>
      <c r="I109"/>
      <c r="J109" s="9"/>
    </row>
    <row r="110" spans="7:10" x14ac:dyDescent="0.25">
      <c r="G110" s="20"/>
      <c r="I110"/>
      <c r="J110" s="9"/>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G91"/>
  <sheetViews>
    <sheetView topLeftCell="Q34" workbookViewId="0">
      <selection activeCell="AC66" sqref="AC66"/>
    </sheetView>
  </sheetViews>
  <sheetFormatPr defaultRowHeight="15" x14ac:dyDescent="0.25"/>
  <cols>
    <col min="2" max="2" width="11.5703125" bestFit="1" customWidth="1"/>
    <col min="3" max="3" width="17.28515625" bestFit="1" customWidth="1"/>
    <col min="4" max="4" width="16.5703125" bestFit="1" customWidth="1"/>
    <col min="5" max="5" width="10.28515625" style="9" customWidth="1"/>
    <col min="6" max="6" width="13.28515625" bestFit="1" customWidth="1"/>
    <col min="8" max="8" width="12.7109375" bestFit="1" customWidth="1"/>
    <col min="9" max="10" width="17.28515625" bestFit="1" customWidth="1"/>
    <col min="11" max="11" width="11" customWidth="1"/>
    <col min="13" max="13" width="9.28515625" customWidth="1"/>
    <col min="14" max="14" width="12.7109375" customWidth="1"/>
    <col min="15" max="15" width="17.28515625" bestFit="1" customWidth="1"/>
    <col min="16" max="16" width="15.7109375" bestFit="1" customWidth="1"/>
    <col min="17" max="17" width="16.7109375" bestFit="1" customWidth="1"/>
    <col min="18" max="18" width="10.42578125" customWidth="1"/>
    <col min="20" max="20" width="11.28515625" bestFit="1" customWidth="1"/>
    <col min="21" max="21" width="17.28515625" bestFit="1" customWidth="1"/>
    <col min="22" max="22" width="15.7109375" bestFit="1" customWidth="1"/>
    <col min="23" max="23" width="9.5703125" customWidth="1"/>
    <col min="24" max="24" width="16.5703125" bestFit="1" customWidth="1"/>
    <col min="25" max="25" width="17.28515625" bestFit="1" customWidth="1"/>
    <col min="26" max="26" width="15.7109375" bestFit="1" customWidth="1"/>
    <col min="28" max="28" width="16.42578125" customWidth="1"/>
    <col min="29" max="29" width="18.140625" bestFit="1" customWidth="1"/>
    <col min="30" max="30" width="16.42578125" customWidth="1"/>
    <col min="31" max="31" width="9.85546875" customWidth="1"/>
    <col min="32" max="32" width="11.7109375" customWidth="1"/>
    <col min="34" max="34" width="11.28515625" bestFit="1" customWidth="1"/>
    <col min="35" max="35" width="17.28515625" bestFit="1" customWidth="1"/>
    <col min="36" max="36" width="15.7109375" bestFit="1" customWidth="1"/>
  </cols>
  <sheetData>
    <row r="1" spans="1:33" x14ac:dyDescent="0.25">
      <c r="A1" t="s">
        <v>42</v>
      </c>
      <c r="B1" s="31"/>
      <c r="C1" s="31"/>
      <c r="D1" s="31"/>
      <c r="M1" t="s">
        <v>73</v>
      </c>
      <c r="R1" t="s">
        <v>101</v>
      </c>
      <c r="W1" s="20" t="s">
        <v>102</v>
      </c>
      <c r="X1" s="20"/>
      <c r="Y1" s="20"/>
      <c r="Z1" s="20"/>
      <c r="AA1" s="20"/>
    </row>
    <row r="2" spans="1:33" s="20" customFormat="1" x14ac:dyDescent="0.25">
      <c r="B2" s="98" t="s">
        <v>0</v>
      </c>
      <c r="C2" s="98" t="s">
        <v>5</v>
      </c>
      <c r="D2" s="98" t="s">
        <v>14</v>
      </c>
      <c r="H2" s="98" t="s">
        <v>0</v>
      </c>
      <c r="I2" s="98" t="s">
        <v>5</v>
      </c>
      <c r="J2" s="98" t="s">
        <v>14</v>
      </c>
      <c r="M2"/>
      <c r="N2" s="36" t="s">
        <v>0</v>
      </c>
      <c r="O2" s="36" t="s">
        <v>5</v>
      </c>
      <c r="P2" s="36" t="s">
        <v>14</v>
      </c>
      <c r="Q2"/>
      <c r="R2"/>
      <c r="S2" s="36" t="s">
        <v>0</v>
      </c>
      <c r="T2" s="36" t="s">
        <v>5</v>
      </c>
      <c r="U2" s="36" t="s">
        <v>14</v>
      </c>
      <c r="V2"/>
      <c r="W2"/>
      <c r="X2" s="36" t="s">
        <v>0</v>
      </c>
      <c r="Y2" s="36" t="s">
        <v>5</v>
      </c>
      <c r="Z2" s="36" t="s">
        <v>14</v>
      </c>
      <c r="AB2"/>
      <c r="AC2"/>
      <c r="AD2"/>
      <c r="AE2"/>
      <c r="AF2"/>
      <c r="AG2"/>
    </row>
    <row r="3" spans="1:33" x14ac:dyDescent="0.25">
      <c r="A3" s="16" t="s">
        <v>23</v>
      </c>
      <c r="B3" s="98" t="s">
        <v>74</v>
      </c>
      <c r="C3" s="98" t="s">
        <v>74</v>
      </c>
      <c r="D3" s="98" t="s">
        <v>74</v>
      </c>
      <c r="E3" s="16" t="s">
        <v>8</v>
      </c>
      <c r="F3" s="2"/>
      <c r="G3" s="16" t="s">
        <v>23</v>
      </c>
      <c r="H3" s="98" t="s">
        <v>76</v>
      </c>
      <c r="I3" s="98" t="s">
        <v>76</v>
      </c>
      <c r="J3" s="98" t="s">
        <v>76</v>
      </c>
      <c r="K3" s="16" t="s">
        <v>8</v>
      </c>
      <c r="M3" s="36" t="s">
        <v>23</v>
      </c>
      <c r="N3" s="36" t="s">
        <v>1</v>
      </c>
      <c r="O3" s="36" t="s">
        <v>1</v>
      </c>
      <c r="P3" s="36" t="s">
        <v>1</v>
      </c>
      <c r="Q3" s="20"/>
      <c r="R3" s="36" t="s">
        <v>23</v>
      </c>
      <c r="S3" s="36" t="s">
        <v>75</v>
      </c>
      <c r="T3" s="36" t="s">
        <v>75</v>
      </c>
      <c r="U3" s="36" t="s">
        <v>75</v>
      </c>
      <c r="V3" s="20"/>
      <c r="W3" s="36" t="s">
        <v>23</v>
      </c>
      <c r="X3" s="36" t="s">
        <v>77</v>
      </c>
      <c r="Y3" s="36" t="s">
        <v>77</v>
      </c>
      <c r="Z3" s="36" t="s">
        <v>77</v>
      </c>
      <c r="AA3" s="20"/>
    </row>
    <row r="4" spans="1:33" x14ac:dyDescent="0.25">
      <c r="A4" s="17">
        <v>1986</v>
      </c>
      <c r="B4" s="97">
        <f t="shared" ref="B4:B35" si="0">N4+S4</f>
        <v>4910.2592833999979</v>
      </c>
      <c r="C4" s="97">
        <f t="shared" ref="C4:C35" si="1">O4+T4</f>
        <v>188995.98314160001</v>
      </c>
      <c r="D4" s="97">
        <f t="shared" ref="D4:D35" si="2">P4+U4</f>
        <v>0</v>
      </c>
      <c r="E4" s="14">
        <f>SUM(B4:D4)</f>
        <v>193906.242425</v>
      </c>
      <c r="G4" s="17">
        <v>1986</v>
      </c>
      <c r="H4" s="97">
        <f t="shared" ref="H4:H35" si="3">N4+X4</f>
        <v>4910.2592833999979</v>
      </c>
      <c r="I4" s="97">
        <f t="shared" ref="I4:I35" si="4">O4+Y4</f>
        <v>1016232.2559616</v>
      </c>
      <c r="J4" s="97">
        <f t="shared" ref="J4:J35" si="5">P4+Z4</f>
        <v>0</v>
      </c>
      <c r="K4" s="30">
        <f>SUM(H4:J4)</f>
        <v>1021142.515245</v>
      </c>
      <c r="M4" s="46">
        <v>1986</v>
      </c>
      <c r="N4" s="8">
        <v>0</v>
      </c>
      <c r="O4" s="8">
        <v>0</v>
      </c>
      <c r="P4" s="8">
        <v>0</v>
      </c>
      <c r="R4" s="46">
        <v>1986</v>
      </c>
      <c r="S4" s="8">
        <v>4910.2592833999979</v>
      </c>
      <c r="T4" s="8">
        <v>188995.98314160001</v>
      </c>
      <c r="U4" s="8">
        <v>0</v>
      </c>
      <c r="W4" s="46">
        <v>1986</v>
      </c>
      <c r="X4" s="8">
        <v>4910.2592833999979</v>
      </c>
      <c r="Y4" s="8">
        <v>1016232.2559616</v>
      </c>
      <c r="Z4" s="8">
        <v>0</v>
      </c>
      <c r="AA4" s="20"/>
    </row>
    <row r="5" spans="1:33" x14ac:dyDescent="0.25">
      <c r="A5" s="17">
        <v>1987</v>
      </c>
      <c r="B5" s="97">
        <f t="shared" si="0"/>
        <v>13286.7131491</v>
      </c>
      <c r="C5" s="97">
        <f t="shared" si="1"/>
        <v>1161.8669166</v>
      </c>
      <c r="D5" s="97">
        <f t="shared" si="2"/>
        <v>59.648911362</v>
      </c>
      <c r="E5" s="14">
        <f t="shared" ref="E5:E27" si="6">SUM(B5:D5)</f>
        <v>14508.228977061999</v>
      </c>
      <c r="G5" s="17">
        <v>1987</v>
      </c>
      <c r="H5" s="97">
        <f t="shared" si="3"/>
        <v>11661.440889730002</v>
      </c>
      <c r="I5" s="97">
        <f t="shared" si="4"/>
        <v>3832.2319356999997</v>
      </c>
      <c r="J5" s="97">
        <f t="shared" si="5"/>
        <v>186.67541173000001</v>
      </c>
      <c r="K5" s="30">
        <f t="shared" ref="K5:K27" si="7">SUM(H5:J5)</f>
        <v>15680.348237160002</v>
      </c>
      <c r="M5" s="46">
        <v>1987</v>
      </c>
      <c r="N5" s="8">
        <v>0</v>
      </c>
      <c r="O5" s="8">
        <v>0</v>
      </c>
      <c r="P5" s="8">
        <v>0</v>
      </c>
      <c r="R5" s="46">
        <v>1987</v>
      </c>
      <c r="S5" s="8">
        <v>13286.7131491</v>
      </c>
      <c r="T5" s="8">
        <v>1161.8669166</v>
      </c>
      <c r="U5" s="8">
        <v>59.648911362</v>
      </c>
      <c r="W5" s="46">
        <v>1987</v>
      </c>
      <c r="X5" s="8">
        <v>11661.440889730002</v>
      </c>
      <c r="Y5" s="8">
        <v>3832.2319356999997</v>
      </c>
      <c r="Z5" s="8">
        <v>186.67541173000001</v>
      </c>
      <c r="AA5" s="20"/>
    </row>
    <row r="6" spans="1:33" x14ac:dyDescent="0.25">
      <c r="A6" s="17">
        <v>1988</v>
      </c>
      <c r="B6" s="14">
        <f t="shared" si="0"/>
        <v>13922.531807399999</v>
      </c>
      <c r="C6" s="14">
        <f t="shared" si="1"/>
        <v>329045.87741000002</v>
      </c>
      <c r="D6" s="14">
        <f t="shared" si="2"/>
        <v>1475.7106901</v>
      </c>
      <c r="E6" s="14">
        <f t="shared" si="6"/>
        <v>344444.11990749999</v>
      </c>
      <c r="G6" s="17">
        <v>1988</v>
      </c>
      <c r="H6" s="30">
        <f t="shared" si="3"/>
        <v>13922.531807399999</v>
      </c>
      <c r="I6" s="30">
        <f t="shared" si="4"/>
        <v>1590658.0024400002</v>
      </c>
      <c r="J6" s="30">
        <f t="shared" si="5"/>
        <v>536.42095523</v>
      </c>
      <c r="K6" s="30">
        <f t="shared" si="7"/>
        <v>1605116.9552026303</v>
      </c>
      <c r="M6" s="46">
        <v>1988</v>
      </c>
      <c r="N6" s="8">
        <v>0</v>
      </c>
      <c r="O6" s="8">
        <v>0</v>
      </c>
      <c r="P6" s="8">
        <v>0</v>
      </c>
      <c r="R6" s="46">
        <v>1988</v>
      </c>
      <c r="S6" s="8">
        <v>13922.531807399999</v>
      </c>
      <c r="T6" s="8">
        <v>329045.87741000002</v>
      </c>
      <c r="U6" s="8">
        <v>1475.7106901</v>
      </c>
      <c r="W6" s="46">
        <v>1988</v>
      </c>
      <c r="X6" s="8">
        <v>13922.531807399999</v>
      </c>
      <c r="Y6" s="8">
        <v>1590658.0024400002</v>
      </c>
      <c r="Z6" s="8">
        <v>536.42095523</v>
      </c>
      <c r="AA6" s="20"/>
    </row>
    <row r="7" spans="1:33" x14ac:dyDescent="0.25">
      <c r="A7" s="17">
        <v>1989</v>
      </c>
      <c r="B7" s="14">
        <f t="shared" si="0"/>
        <v>3818.0276915999993</v>
      </c>
      <c r="C7" s="14">
        <f t="shared" si="1"/>
        <v>218.7315936</v>
      </c>
      <c r="D7" s="14">
        <f t="shared" si="2"/>
        <v>0</v>
      </c>
      <c r="E7" s="14">
        <f t="shared" si="6"/>
        <v>4036.7592851999993</v>
      </c>
      <c r="F7" s="2"/>
      <c r="G7" s="17">
        <v>1989</v>
      </c>
      <c r="H7" s="30">
        <f t="shared" si="3"/>
        <v>3818.0276915999993</v>
      </c>
      <c r="I7" s="30">
        <f t="shared" si="4"/>
        <v>218.7315936</v>
      </c>
      <c r="J7" s="30">
        <f t="shared" si="5"/>
        <v>0</v>
      </c>
      <c r="K7" s="30">
        <f t="shared" si="7"/>
        <v>4036.7592851999993</v>
      </c>
      <c r="M7" s="46">
        <v>1989</v>
      </c>
      <c r="N7" s="8">
        <v>0</v>
      </c>
      <c r="O7" s="8">
        <v>0</v>
      </c>
      <c r="P7" s="8">
        <v>0</v>
      </c>
      <c r="R7" s="46">
        <v>1989</v>
      </c>
      <c r="S7" s="8">
        <v>3818.0276915999993</v>
      </c>
      <c r="T7" s="8">
        <v>218.7315936</v>
      </c>
      <c r="U7" s="8">
        <v>0</v>
      </c>
      <c r="W7" s="46">
        <v>1989</v>
      </c>
      <c r="X7" s="8">
        <v>3818.0276915999993</v>
      </c>
      <c r="Y7" s="8">
        <v>218.7315936</v>
      </c>
      <c r="Z7" s="8">
        <v>0</v>
      </c>
      <c r="AA7" s="20"/>
    </row>
    <row r="8" spans="1:33" x14ac:dyDescent="0.25">
      <c r="A8" s="17">
        <v>1990</v>
      </c>
      <c r="B8" s="14">
        <f t="shared" si="0"/>
        <v>2767.4343800000001</v>
      </c>
      <c r="C8" s="14">
        <f t="shared" si="1"/>
        <v>59.568292</v>
      </c>
      <c r="D8" s="14">
        <f t="shared" si="2"/>
        <v>0</v>
      </c>
      <c r="E8" s="14">
        <f t="shared" si="6"/>
        <v>2827.0026720000001</v>
      </c>
      <c r="G8" s="17">
        <v>1990</v>
      </c>
      <c r="H8" s="30">
        <f t="shared" si="3"/>
        <v>2767.4343800000001</v>
      </c>
      <c r="I8" s="30">
        <f t="shared" si="4"/>
        <v>59.568292</v>
      </c>
      <c r="J8" s="30">
        <f t="shared" si="5"/>
        <v>0</v>
      </c>
      <c r="K8" s="30">
        <f t="shared" si="7"/>
        <v>2827.0026720000001</v>
      </c>
      <c r="M8" s="46">
        <v>1990</v>
      </c>
      <c r="N8" s="8">
        <v>0</v>
      </c>
      <c r="O8" s="8">
        <v>0</v>
      </c>
      <c r="P8" s="8">
        <v>0</v>
      </c>
      <c r="R8" s="46">
        <v>1990</v>
      </c>
      <c r="S8" s="8">
        <v>2767.4343800000001</v>
      </c>
      <c r="T8" s="8">
        <v>59.568292</v>
      </c>
      <c r="U8" s="8">
        <v>0</v>
      </c>
      <c r="W8" s="46">
        <v>1990</v>
      </c>
      <c r="X8" s="8">
        <v>2767.4343800000001</v>
      </c>
      <c r="Y8" s="8">
        <v>59.568292</v>
      </c>
      <c r="Z8" s="8">
        <v>0</v>
      </c>
      <c r="AA8" s="20"/>
    </row>
    <row r="9" spans="1:33" x14ac:dyDescent="0.25">
      <c r="A9" s="17">
        <v>1991</v>
      </c>
      <c r="B9" s="14">
        <f t="shared" si="0"/>
        <v>19987.737095999997</v>
      </c>
      <c r="C9" s="14">
        <f t="shared" si="1"/>
        <v>196.431738</v>
      </c>
      <c r="D9" s="14">
        <f t="shared" si="2"/>
        <v>7382.7143560000004</v>
      </c>
      <c r="E9" s="14">
        <f t="shared" si="6"/>
        <v>27566.883189999997</v>
      </c>
      <c r="G9" s="17">
        <v>1991</v>
      </c>
      <c r="H9" s="30">
        <f t="shared" si="3"/>
        <v>19987.737095999997</v>
      </c>
      <c r="I9" s="30">
        <f t="shared" si="4"/>
        <v>196.431738</v>
      </c>
      <c r="J9" s="30">
        <f t="shared" si="5"/>
        <v>7382.7143560000004</v>
      </c>
      <c r="K9" s="30">
        <f t="shared" si="7"/>
        <v>27566.883189999997</v>
      </c>
      <c r="M9" s="46">
        <v>1991</v>
      </c>
      <c r="N9" s="8">
        <v>2799</v>
      </c>
      <c r="O9" s="8">
        <v>117</v>
      </c>
      <c r="P9" s="8">
        <v>7372</v>
      </c>
      <c r="R9" s="46">
        <v>1991</v>
      </c>
      <c r="S9" s="8">
        <v>17188.737095999997</v>
      </c>
      <c r="T9" s="8">
        <v>79.431737999999996</v>
      </c>
      <c r="U9" s="8">
        <v>10.714355999999999</v>
      </c>
      <c r="W9" s="46">
        <v>1991</v>
      </c>
      <c r="X9" s="8">
        <v>17188.737095999997</v>
      </c>
      <c r="Y9" s="8">
        <v>79.431737999999996</v>
      </c>
      <c r="Z9" s="8">
        <v>10.714355999999999</v>
      </c>
      <c r="AA9" s="20"/>
    </row>
    <row r="10" spans="1:33" x14ac:dyDescent="0.25">
      <c r="A10" s="17">
        <v>1992</v>
      </c>
      <c r="B10" s="14">
        <f t="shared" si="0"/>
        <v>45004.01163096002</v>
      </c>
      <c r="C10" s="14">
        <f t="shared" si="1"/>
        <v>9298.0478839999996</v>
      </c>
      <c r="D10" s="14">
        <f t="shared" si="2"/>
        <v>21010.3765509</v>
      </c>
      <c r="E10" s="14">
        <f t="shared" si="6"/>
        <v>75312.43606586002</v>
      </c>
      <c r="G10" s="17">
        <v>1992</v>
      </c>
      <c r="H10" s="30">
        <f t="shared" si="3"/>
        <v>68079.062040309989</v>
      </c>
      <c r="I10" s="30">
        <f t="shared" si="4"/>
        <v>9298.0478839999996</v>
      </c>
      <c r="J10" s="30">
        <f t="shared" si="5"/>
        <v>21048.426603799999</v>
      </c>
      <c r="K10" s="30">
        <f t="shared" si="7"/>
        <v>98425.53652810998</v>
      </c>
      <c r="M10" s="46">
        <v>1992</v>
      </c>
      <c r="N10" s="8">
        <v>1703</v>
      </c>
      <c r="O10" s="8">
        <v>4956</v>
      </c>
      <c r="P10" s="8">
        <v>13649</v>
      </c>
      <c r="R10" s="46">
        <v>1992</v>
      </c>
      <c r="S10" s="8">
        <v>43301.01163096002</v>
      </c>
      <c r="T10" s="8">
        <v>4342.0478839999996</v>
      </c>
      <c r="U10" s="8">
        <v>7361.3765509000004</v>
      </c>
      <c r="W10" s="46">
        <v>1992</v>
      </c>
      <c r="X10" s="8">
        <v>66376.062040309989</v>
      </c>
      <c r="Y10" s="8">
        <v>4342.0478839999996</v>
      </c>
      <c r="Z10" s="8">
        <v>7399.4266038000005</v>
      </c>
      <c r="AA10" s="20"/>
    </row>
    <row r="11" spans="1:33" x14ac:dyDescent="0.25">
      <c r="A11" s="17">
        <v>1993</v>
      </c>
      <c r="B11" s="14">
        <f t="shared" si="0"/>
        <v>59169.143179999999</v>
      </c>
      <c r="C11" s="14">
        <f t="shared" si="1"/>
        <v>32565.134503900004</v>
      </c>
      <c r="D11" s="14">
        <f t="shared" si="2"/>
        <v>13178.3696454</v>
      </c>
      <c r="E11" s="14">
        <f t="shared" si="6"/>
        <v>104912.6473293</v>
      </c>
      <c r="G11" s="17">
        <v>1993</v>
      </c>
      <c r="H11" s="30">
        <f t="shared" si="3"/>
        <v>54291.5199355</v>
      </c>
      <c r="I11" s="30">
        <f t="shared" si="4"/>
        <v>32087.4940613</v>
      </c>
      <c r="J11" s="30">
        <f t="shared" si="5"/>
        <v>22150.914256550004</v>
      </c>
      <c r="K11" s="30">
        <f t="shared" si="7"/>
        <v>108529.92825335001</v>
      </c>
      <c r="M11" s="46">
        <v>1993</v>
      </c>
      <c r="N11" s="8">
        <v>16930</v>
      </c>
      <c r="O11" s="8">
        <v>1215</v>
      </c>
      <c r="P11" s="8">
        <v>3850</v>
      </c>
      <c r="R11" s="46">
        <v>1993</v>
      </c>
      <c r="S11" s="8">
        <v>42239.143179999999</v>
      </c>
      <c r="T11" s="8">
        <v>31350.134503900004</v>
      </c>
      <c r="U11" s="8">
        <v>9328.3696454000001</v>
      </c>
      <c r="W11" s="46">
        <v>1993</v>
      </c>
      <c r="X11" s="8">
        <v>37361.5199355</v>
      </c>
      <c r="Y11" s="8">
        <v>30872.4940613</v>
      </c>
      <c r="Z11" s="8">
        <v>18300.914256550004</v>
      </c>
      <c r="AA11" s="20"/>
    </row>
    <row r="12" spans="1:33" x14ac:dyDescent="0.25">
      <c r="A12" s="17">
        <v>1994</v>
      </c>
      <c r="B12" s="14">
        <f t="shared" si="0"/>
        <v>98536.998580080006</v>
      </c>
      <c r="C12" s="14">
        <f t="shared" si="1"/>
        <v>26232.48285</v>
      </c>
      <c r="D12" s="14">
        <f t="shared" si="2"/>
        <v>8823.3115547070011</v>
      </c>
      <c r="E12" s="14">
        <f t="shared" si="6"/>
        <v>133592.792984787</v>
      </c>
      <c r="G12" s="17">
        <v>1994</v>
      </c>
      <c r="H12" s="30">
        <f t="shared" si="3"/>
        <v>73163.652441780025</v>
      </c>
      <c r="I12" s="30">
        <f t="shared" si="4"/>
        <v>26232.48285</v>
      </c>
      <c r="J12" s="30">
        <f t="shared" si="5"/>
        <v>6708.2971005999998</v>
      </c>
      <c r="K12" s="30">
        <f t="shared" si="7"/>
        <v>106104.43239238003</v>
      </c>
      <c r="M12" s="46">
        <v>1994</v>
      </c>
      <c r="N12" s="8">
        <v>21009</v>
      </c>
      <c r="O12" s="8">
        <v>4650</v>
      </c>
      <c r="P12" s="8">
        <v>6108</v>
      </c>
      <c r="R12" s="46">
        <v>1994</v>
      </c>
      <c r="S12" s="8">
        <v>77527.998580080006</v>
      </c>
      <c r="T12" s="8">
        <v>21582.48285</v>
      </c>
      <c r="U12" s="8">
        <v>2715.3115547070001</v>
      </c>
      <c r="W12" s="46">
        <v>1994</v>
      </c>
      <c r="X12" s="8">
        <v>52154.652441780017</v>
      </c>
      <c r="Y12" s="8">
        <v>21582.48285</v>
      </c>
      <c r="Z12" s="8">
        <v>600.29710059999991</v>
      </c>
      <c r="AA12" s="20"/>
    </row>
    <row r="13" spans="1:33" x14ac:dyDescent="0.25">
      <c r="A13" s="17">
        <v>1995</v>
      </c>
      <c r="B13" s="14">
        <f t="shared" si="0"/>
        <v>86118.594189099997</v>
      </c>
      <c r="C13" s="14">
        <f t="shared" si="1"/>
        <v>32994.094702409995</v>
      </c>
      <c r="D13" s="14">
        <f t="shared" si="2"/>
        <v>5111.1200680000002</v>
      </c>
      <c r="E13" s="14">
        <f t="shared" si="6"/>
        <v>124223.80895950999</v>
      </c>
      <c r="G13" s="17">
        <v>1995</v>
      </c>
      <c r="H13" s="30">
        <f t="shared" si="3"/>
        <v>91729.818924449995</v>
      </c>
      <c r="I13" s="30">
        <f t="shared" si="4"/>
        <v>39898.425640500005</v>
      </c>
      <c r="J13" s="30">
        <f t="shared" si="5"/>
        <v>5111.1200680000002</v>
      </c>
      <c r="K13" s="30">
        <f t="shared" si="7"/>
        <v>136739.36463294999</v>
      </c>
      <c r="M13" s="46">
        <v>1995</v>
      </c>
      <c r="N13" s="8">
        <v>20761</v>
      </c>
      <c r="O13" s="8">
        <v>4394</v>
      </c>
      <c r="P13" s="8">
        <v>5090</v>
      </c>
      <c r="R13" s="46">
        <v>1995</v>
      </c>
      <c r="S13" s="8">
        <v>65357.594189099997</v>
      </c>
      <c r="T13" s="8">
        <v>28600.094702409995</v>
      </c>
      <c r="U13" s="8">
        <v>21.120068</v>
      </c>
      <c r="W13" s="46">
        <v>1995</v>
      </c>
      <c r="X13" s="8">
        <v>70968.818924449995</v>
      </c>
      <c r="Y13" s="8">
        <v>35504.425640500005</v>
      </c>
      <c r="Z13" s="8">
        <v>21.120068</v>
      </c>
      <c r="AA13" s="20"/>
    </row>
    <row r="14" spans="1:33" x14ac:dyDescent="0.25">
      <c r="A14" s="17">
        <v>1996</v>
      </c>
      <c r="B14" s="14">
        <f t="shared" si="0"/>
        <v>52637.781049999998</v>
      </c>
      <c r="C14" s="14">
        <f t="shared" si="1"/>
        <v>38983.139347359996</v>
      </c>
      <c r="D14" s="14">
        <f t="shared" si="2"/>
        <v>8609.6478263999998</v>
      </c>
      <c r="E14" s="14">
        <f t="shared" si="6"/>
        <v>100230.56822376</v>
      </c>
      <c r="G14" s="17">
        <v>1996</v>
      </c>
      <c r="H14" s="30">
        <f t="shared" si="3"/>
        <v>52637.781049999998</v>
      </c>
      <c r="I14" s="30">
        <f t="shared" si="4"/>
        <v>34769.056916360001</v>
      </c>
      <c r="J14" s="30">
        <f t="shared" si="5"/>
        <v>9134.8427706000002</v>
      </c>
      <c r="K14" s="30">
        <f t="shared" si="7"/>
        <v>96541.680736959999</v>
      </c>
      <c r="M14" s="46">
        <v>1996</v>
      </c>
      <c r="N14" s="8">
        <v>16247</v>
      </c>
      <c r="O14" s="8">
        <v>9727</v>
      </c>
      <c r="P14" s="8">
        <v>6651</v>
      </c>
      <c r="R14" s="46">
        <v>1996</v>
      </c>
      <c r="S14" s="8">
        <v>36390.781049999998</v>
      </c>
      <c r="T14" s="8">
        <v>29256.139347359996</v>
      </c>
      <c r="U14" s="8">
        <v>1958.6478264000002</v>
      </c>
      <c r="W14" s="46">
        <v>1996</v>
      </c>
      <c r="X14" s="8">
        <v>36390.781049999998</v>
      </c>
      <c r="Y14" s="8">
        <v>25042.056916359998</v>
      </c>
      <c r="Z14" s="8">
        <v>2483.8427705999998</v>
      </c>
      <c r="AA14" s="20"/>
    </row>
    <row r="15" spans="1:33" x14ac:dyDescent="0.25">
      <c r="A15" s="17">
        <v>1997</v>
      </c>
      <c r="B15" s="14">
        <f t="shared" si="0"/>
        <v>63925.89047839999</v>
      </c>
      <c r="C15" s="14">
        <f t="shared" si="1"/>
        <v>75956.240099470015</v>
      </c>
      <c r="D15" s="14">
        <f t="shared" si="2"/>
        <v>18382.780137999998</v>
      </c>
      <c r="E15" s="14">
        <f t="shared" si="6"/>
        <v>158264.91071587001</v>
      </c>
      <c r="G15" s="17">
        <v>1997</v>
      </c>
      <c r="H15" s="30">
        <f t="shared" si="3"/>
        <v>61953.304114899991</v>
      </c>
      <c r="I15" s="30">
        <f t="shared" si="4"/>
        <v>103978.63551085</v>
      </c>
      <c r="J15" s="30">
        <f t="shared" si="5"/>
        <v>18382.780137999998</v>
      </c>
      <c r="K15" s="30">
        <f t="shared" si="7"/>
        <v>184314.71976375001</v>
      </c>
      <c r="M15" s="46">
        <v>1997</v>
      </c>
      <c r="N15" s="8">
        <v>26057</v>
      </c>
      <c r="O15" s="8">
        <v>47610</v>
      </c>
      <c r="P15" s="8">
        <v>17082</v>
      </c>
      <c r="R15" s="46">
        <v>1997</v>
      </c>
      <c r="S15" s="8">
        <v>37868.89047839999</v>
      </c>
      <c r="T15" s="8">
        <v>28346.240099470007</v>
      </c>
      <c r="U15" s="8">
        <v>1300.7801379999999</v>
      </c>
      <c r="W15" s="46">
        <v>1997</v>
      </c>
      <c r="X15" s="8">
        <v>35896.304114899991</v>
      </c>
      <c r="Y15" s="8">
        <v>56368.635510849992</v>
      </c>
      <c r="Z15" s="8">
        <v>1300.7801379999999</v>
      </c>
      <c r="AA15" s="20"/>
    </row>
    <row r="16" spans="1:33" x14ac:dyDescent="0.25">
      <c r="A16" s="17">
        <v>1998</v>
      </c>
      <c r="B16" s="14">
        <f t="shared" si="0"/>
        <v>59721.384185899995</v>
      </c>
      <c r="C16" s="14">
        <f t="shared" si="1"/>
        <v>72185.313723800005</v>
      </c>
      <c r="D16" s="14">
        <f t="shared" si="2"/>
        <v>7254.0619451599996</v>
      </c>
      <c r="E16" s="14">
        <f t="shared" si="6"/>
        <v>139160.75985485999</v>
      </c>
      <c r="G16" s="17">
        <v>1998</v>
      </c>
      <c r="H16" s="30">
        <f t="shared" si="3"/>
        <v>58787.146638699996</v>
      </c>
      <c r="I16" s="30">
        <f t="shared" si="4"/>
        <v>76068.202755699996</v>
      </c>
      <c r="J16" s="30">
        <f t="shared" si="5"/>
        <v>9669.0615409999991</v>
      </c>
      <c r="K16" s="30">
        <f t="shared" si="7"/>
        <v>144524.4109354</v>
      </c>
      <c r="M16" s="46">
        <v>1998</v>
      </c>
      <c r="N16" s="8">
        <v>23429</v>
      </c>
      <c r="O16" s="8">
        <v>35434</v>
      </c>
      <c r="P16" s="8">
        <v>4858</v>
      </c>
      <c r="R16" s="46">
        <v>1998</v>
      </c>
      <c r="S16" s="8">
        <v>36292.384185899995</v>
      </c>
      <c r="T16" s="8">
        <v>36751.313723799998</v>
      </c>
      <c r="U16" s="8">
        <v>2396.0619451600001</v>
      </c>
      <c r="W16" s="46">
        <v>1998</v>
      </c>
      <c r="X16" s="8">
        <v>35358.146638699996</v>
      </c>
      <c r="Y16" s="8">
        <v>40634.202755699996</v>
      </c>
      <c r="Z16" s="8">
        <v>4811.061541</v>
      </c>
      <c r="AA16" s="20"/>
    </row>
    <row r="17" spans="1:33" x14ac:dyDescent="0.25">
      <c r="A17" s="17">
        <v>1999</v>
      </c>
      <c r="B17" s="14">
        <f t="shared" si="0"/>
        <v>303656.1763159401</v>
      </c>
      <c r="C17" s="14">
        <f t="shared" si="1"/>
        <v>145433.93480409999</v>
      </c>
      <c r="D17" s="14">
        <f t="shared" si="2"/>
        <v>11245.75619964</v>
      </c>
      <c r="E17" s="14">
        <f t="shared" si="6"/>
        <v>460335.86731968005</v>
      </c>
      <c r="G17" s="17">
        <v>1999</v>
      </c>
      <c r="H17" s="30">
        <f t="shared" si="3"/>
        <v>295752.95791570004</v>
      </c>
      <c r="I17" s="30">
        <f t="shared" si="4"/>
        <v>133844.37653449998</v>
      </c>
      <c r="J17" s="30">
        <f t="shared" si="5"/>
        <v>12403.513794080001</v>
      </c>
      <c r="K17" s="30">
        <f t="shared" si="7"/>
        <v>442000.84824428003</v>
      </c>
      <c r="M17" s="46">
        <v>1999</v>
      </c>
      <c r="N17" s="8">
        <v>77347</v>
      </c>
      <c r="O17" s="8">
        <v>52160</v>
      </c>
      <c r="P17" s="8">
        <v>10121</v>
      </c>
      <c r="R17" s="46">
        <v>1999</v>
      </c>
      <c r="S17" s="8">
        <v>226309.1763159401</v>
      </c>
      <c r="T17" s="8">
        <v>93273.93480409999</v>
      </c>
      <c r="U17" s="8">
        <v>1124.75619964</v>
      </c>
      <c r="W17" s="46">
        <v>1999</v>
      </c>
      <c r="X17" s="8">
        <v>218405.95791570004</v>
      </c>
      <c r="Y17" s="8">
        <v>81684.376534499985</v>
      </c>
      <c r="Z17" s="8">
        <v>2282.5137940800005</v>
      </c>
      <c r="AA17" s="20"/>
    </row>
    <row r="18" spans="1:33" x14ac:dyDescent="0.25">
      <c r="A18" s="17">
        <v>2000</v>
      </c>
      <c r="B18" s="14">
        <f t="shared" si="0"/>
        <v>149169.38234283606</v>
      </c>
      <c r="C18" s="14">
        <f t="shared" si="1"/>
        <v>141427.86010431996</v>
      </c>
      <c r="D18" s="14">
        <f t="shared" si="2"/>
        <v>9262.0992862069997</v>
      </c>
      <c r="E18" s="14">
        <f t="shared" si="6"/>
        <v>299859.34173336299</v>
      </c>
      <c r="G18" s="17">
        <v>2000</v>
      </c>
      <c r="H18" s="30">
        <f t="shared" si="3"/>
        <v>191217.98270306303</v>
      </c>
      <c r="I18" s="30">
        <f t="shared" si="4"/>
        <v>300177.63474037999</v>
      </c>
      <c r="J18" s="30">
        <f t="shared" si="5"/>
        <v>11043.495367670001</v>
      </c>
      <c r="K18" s="30">
        <f t="shared" si="7"/>
        <v>502439.11281111307</v>
      </c>
      <c r="M18" s="46">
        <v>2000</v>
      </c>
      <c r="N18" s="8">
        <v>62100</v>
      </c>
      <c r="O18" s="8">
        <v>58915</v>
      </c>
      <c r="P18" s="8">
        <v>5772</v>
      </c>
      <c r="R18" s="46">
        <v>2000</v>
      </c>
      <c r="S18" s="8">
        <v>87069.382342836063</v>
      </c>
      <c r="T18" s="8">
        <v>82512.86010431996</v>
      </c>
      <c r="U18" s="8">
        <v>3490.0992862069997</v>
      </c>
      <c r="W18" s="46">
        <v>2000</v>
      </c>
      <c r="X18" s="8">
        <v>129117.98270306303</v>
      </c>
      <c r="Y18" s="8">
        <v>241262.63474037996</v>
      </c>
      <c r="Z18" s="8">
        <v>5271.4953676700006</v>
      </c>
      <c r="AA18" s="20"/>
    </row>
    <row r="19" spans="1:33" x14ac:dyDescent="0.25">
      <c r="A19" s="17">
        <v>2001</v>
      </c>
      <c r="B19" s="14">
        <f t="shared" si="0"/>
        <v>169621.03601885994</v>
      </c>
      <c r="C19" s="14">
        <f t="shared" si="1"/>
        <v>109111.81105830001</v>
      </c>
      <c r="D19" s="14">
        <f t="shared" si="2"/>
        <v>6935.0363281999998</v>
      </c>
      <c r="E19" s="14">
        <f t="shared" si="6"/>
        <v>285667.88340535999</v>
      </c>
      <c r="G19" s="17">
        <v>2001</v>
      </c>
      <c r="H19" s="30">
        <f t="shared" si="3"/>
        <v>251984.62853030697</v>
      </c>
      <c r="I19" s="30">
        <f t="shared" si="4"/>
        <v>162263.89107780001</v>
      </c>
      <c r="J19" s="30">
        <f t="shared" si="5"/>
        <v>9190.9476728999998</v>
      </c>
      <c r="K19" s="30">
        <f t="shared" si="7"/>
        <v>423439.46728100698</v>
      </c>
      <c r="M19" s="46">
        <v>2001</v>
      </c>
      <c r="N19" s="8">
        <v>93084</v>
      </c>
      <c r="O19" s="8">
        <v>26412</v>
      </c>
      <c r="P19" s="8">
        <v>4412</v>
      </c>
      <c r="R19" s="46">
        <v>2001</v>
      </c>
      <c r="S19" s="8">
        <v>76537.036018859959</v>
      </c>
      <c r="T19" s="8">
        <v>82699.811058300009</v>
      </c>
      <c r="U19" s="8">
        <v>2523.0363281999998</v>
      </c>
      <c r="W19" s="46">
        <v>2001</v>
      </c>
      <c r="X19" s="8">
        <v>158900.62853030697</v>
      </c>
      <c r="Y19" s="8">
        <v>135851.89107780001</v>
      </c>
      <c r="Z19" s="8">
        <v>4778.9476728999998</v>
      </c>
      <c r="AA19" s="20"/>
    </row>
    <row r="20" spans="1:33" x14ac:dyDescent="0.25">
      <c r="A20" s="17">
        <v>2002</v>
      </c>
      <c r="B20" s="14">
        <f t="shared" si="0"/>
        <v>131825.73512480996</v>
      </c>
      <c r="C20" s="14">
        <f t="shared" si="1"/>
        <v>56166.171315530009</v>
      </c>
      <c r="D20" s="14">
        <f t="shared" si="2"/>
        <v>6395.7708689000001</v>
      </c>
      <c r="E20" s="14">
        <f t="shared" si="6"/>
        <v>194387.67730923998</v>
      </c>
      <c r="G20" s="17">
        <v>2002</v>
      </c>
      <c r="H20" s="30">
        <f t="shared" si="3"/>
        <v>158931.44351520395</v>
      </c>
      <c r="I20" s="30">
        <f t="shared" si="4"/>
        <v>91096.087410549982</v>
      </c>
      <c r="J20" s="30">
        <f t="shared" si="5"/>
        <v>8169.0350589600002</v>
      </c>
      <c r="K20" s="30">
        <f t="shared" si="7"/>
        <v>258196.56598471393</v>
      </c>
      <c r="M20" s="46">
        <v>2002</v>
      </c>
      <c r="N20" s="8">
        <v>87094</v>
      </c>
      <c r="O20" s="8">
        <v>20657</v>
      </c>
      <c r="P20" s="8">
        <v>4044</v>
      </c>
      <c r="R20" s="46">
        <v>2002</v>
      </c>
      <c r="S20" s="8">
        <v>44731.735124809966</v>
      </c>
      <c r="T20" s="8">
        <v>35509.171315530009</v>
      </c>
      <c r="U20" s="8">
        <v>2351.7708689000001</v>
      </c>
      <c r="W20" s="46">
        <v>2002</v>
      </c>
      <c r="X20" s="8">
        <v>71837.443515203966</v>
      </c>
      <c r="Y20" s="8">
        <v>70439.087410549982</v>
      </c>
      <c r="Z20" s="8">
        <v>4125.0350589600002</v>
      </c>
      <c r="AA20" s="20"/>
    </row>
    <row r="21" spans="1:33" x14ac:dyDescent="0.25">
      <c r="A21" s="17">
        <v>2003</v>
      </c>
      <c r="B21" s="14">
        <f t="shared" si="0"/>
        <v>247617.59453110004</v>
      </c>
      <c r="C21" s="14">
        <f t="shared" si="1"/>
        <v>84638.454611337002</v>
      </c>
      <c r="D21" s="14">
        <f t="shared" si="2"/>
        <v>4188.719745118</v>
      </c>
      <c r="E21" s="14">
        <f t="shared" si="6"/>
        <v>336444.76888755505</v>
      </c>
      <c r="G21" s="17">
        <v>2003</v>
      </c>
      <c r="H21" s="30">
        <f t="shared" si="3"/>
        <v>373892.20666102006</v>
      </c>
      <c r="I21" s="30">
        <f t="shared" si="4"/>
        <v>103588.09068603996</v>
      </c>
      <c r="J21" s="30">
        <f t="shared" si="5"/>
        <v>3575.0228216780001</v>
      </c>
      <c r="K21" s="30">
        <f t="shared" si="7"/>
        <v>481055.32016873802</v>
      </c>
      <c r="M21" s="46">
        <v>2003</v>
      </c>
      <c r="N21" s="8">
        <v>78598</v>
      </c>
      <c r="O21" s="8">
        <v>17073</v>
      </c>
      <c r="P21" s="8">
        <v>3507</v>
      </c>
      <c r="R21" s="46">
        <v>2003</v>
      </c>
      <c r="S21" s="8">
        <v>169019.59453110004</v>
      </c>
      <c r="T21" s="8">
        <v>67565.454611337002</v>
      </c>
      <c r="U21" s="8">
        <v>681.71974511799999</v>
      </c>
      <c r="W21" s="46">
        <v>2003</v>
      </c>
      <c r="X21" s="8">
        <v>295294.20666102006</v>
      </c>
      <c r="Y21" s="8">
        <v>86515.090686039955</v>
      </c>
      <c r="Z21" s="8">
        <v>68.022821678</v>
      </c>
      <c r="AA21" s="20"/>
    </row>
    <row r="22" spans="1:33" x14ac:dyDescent="0.25">
      <c r="A22" s="17">
        <v>2004</v>
      </c>
      <c r="B22" s="14">
        <f t="shared" si="0"/>
        <v>297192.44483702001</v>
      </c>
      <c r="C22" s="14">
        <f t="shared" si="1"/>
        <v>178696.13488703</v>
      </c>
      <c r="D22" s="14">
        <f t="shared" si="2"/>
        <v>3451.9402451000001</v>
      </c>
      <c r="E22" s="14">
        <f t="shared" si="6"/>
        <v>479340.51996915002</v>
      </c>
      <c r="G22" s="17">
        <v>2004</v>
      </c>
      <c r="H22" s="30">
        <f t="shared" si="3"/>
        <v>325876.34495488007</v>
      </c>
      <c r="I22" s="30">
        <f t="shared" si="4"/>
        <v>213452.92219246484</v>
      </c>
      <c r="J22" s="30">
        <f t="shared" si="5"/>
        <v>3493.1907293000004</v>
      </c>
      <c r="K22" s="30">
        <f t="shared" si="7"/>
        <v>542822.45787664491</v>
      </c>
      <c r="M22" s="46">
        <v>2004</v>
      </c>
      <c r="N22" s="8">
        <v>137658</v>
      </c>
      <c r="O22" s="8">
        <v>32067</v>
      </c>
      <c r="P22" s="8">
        <v>2209</v>
      </c>
      <c r="R22" s="46">
        <v>2004</v>
      </c>
      <c r="S22" s="8">
        <v>159534.44483702004</v>
      </c>
      <c r="T22" s="8">
        <v>146629.13488703</v>
      </c>
      <c r="U22" s="8">
        <v>1242.9402451000001</v>
      </c>
      <c r="W22" s="46">
        <v>2004</v>
      </c>
      <c r="X22" s="8">
        <v>188218.34495488007</v>
      </c>
      <c r="Y22" s="8">
        <v>181385.92219246484</v>
      </c>
      <c r="Z22" s="8">
        <v>1284.1907293000002</v>
      </c>
      <c r="AA22" s="20"/>
      <c r="AB22" s="20"/>
      <c r="AC22" s="20"/>
      <c r="AD22" s="20"/>
      <c r="AE22" s="20"/>
      <c r="AF22" s="20"/>
      <c r="AG22" s="20"/>
    </row>
    <row r="23" spans="1:33" x14ac:dyDescent="0.25">
      <c r="A23" s="17">
        <v>2005</v>
      </c>
      <c r="B23" s="14">
        <f t="shared" si="0"/>
        <v>138710.39076501</v>
      </c>
      <c r="C23" s="14">
        <f t="shared" si="1"/>
        <v>94016.370544140009</v>
      </c>
      <c r="D23" s="14">
        <f t="shared" si="2"/>
        <v>9264.9586899000005</v>
      </c>
      <c r="E23" s="14">
        <f t="shared" si="6"/>
        <v>241991.71999905002</v>
      </c>
      <c r="G23" s="17">
        <v>2005</v>
      </c>
      <c r="H23" s="30">
        <f t="shared" si="3"/>
        <v>149074.52221239998</v>
      </c>
      <c r="I23" s="30">
        <f t="shared" si="4"/>
        <v>102011.00965518002</v>
      </c>
      <c r="J23" s="30">
        <f t="shared" si="5"/>
        <v>9458.7794868000001</v>
      </c>
      <c r="K23" s="30">
        <f t="shared" si="7"/>
        <v>260544.31135438001</v>
      </c>
      <c r="M23" s="46">
        <v>2005</v>
      </c>
      <c r="N23" s="8">
        <v>90973</v>
      </c>
      <c r="O23" s="8">
        <v>35699</v>
      </c>
      <c r="P23" s="8">
        <v>8140</v>
      </c>
      <c r="Q23" s="20"/>
      <c r="R23" s="46">
        <v>2005</v>
      </c>
      <c r="S23" s="8">
        <v>47737.390765009994</v>
      </c>
      <c r="T23" s="8">
        <v>58317.370544140009</v>
      </c>
      <c r="U23" s="8">
        <v>1124.9586899000001</v>
      </c>
      <c r="V23" s="20"/>
      <c r="W23" s="46">
        <v>2005</v>
      </c>
      <c r="X23" s="8">
        <v>58101.522212399992</v>
      </c>
      <c r="Y23" s="8">
        <v>66312.009655180023</v>
      </c>
      <c r="Z23" s="8">
        <v>1318.7794868000001</v>
      </c>
      <c r="AA23" s="20"/>
      <c r="AB23" s="20"/>
      <c r="AC23" s="20"/>
      <c r="AD23" s="20"/>
      <c r="AE23" s="20"/>
      <c r="AF23" s="20"/>
      <c r="AG23" s="20"/>
    </row>
    <row r="24" spans="1:33" x14ac:dyDescent="0.25">
      <c r="A24" s="17">
        <v>2006</v>
      </c>
      <c r="B24" s="14">
        <f t="shared" si="0"/>
        <v>306491.98570303002</v>
      </c>
      <c r="C24" s="14">
        <f t="shared" si="1"/>
        <v>148312.16135243996</v>
      </c>
      <c r="D24" s="14">
        <f t="shared" si="2"/>
        <v>6902.2749357000002</v>
      </c>
      <c r="E24" s="14">
        <f t="shared" si="6"/>
        <v>461706.42199116998</v>
      </c>
      <c r="G24" s="17">
        <v>2006</v>
      </c>
      <c r="H24" s="30">
        <f t="shared" si="3"/>
        <v>458447.62384110992</v>
      </c>
      <c r="I24" s="30">
        <f t="shared" si="4"/>
        <v>157943.40633394694</v>
      </c>
      <c r="J24" s="30">
        <f t="shared" si="5"/>
        <v>7728.3675062000002</v>
      </c>
      <c r="K24" s="30">
        <f t="shared" si="7"/>
        <v>624119.39768125687</v>
      </c>
      <c r="M24" s="46">
        <v>2006</v>
      </c>
      <c r="N24" s="8">
        <v>112330</v>
      </c>
      <c r="O24" s="8">
        <v>31894</v>
      </c>
      <c r="P24" s="8">
        <v>3603</v>
      </c>
      <c r="Q24" s="20"/>
      <c r="R24" s="46">
        <v>2006</v>
      </c>
      <c r="S24" s="8">
        <v>194161.98570303005</v>
      </c>
      <c r="T24" s="8">
        <v>116418.16135243997</v>
      </c>
      <c r="U24" s="8">
        <v>3299.2749357000002</v>
      </c>
      <c r="V24" s="20"/>
      <c r="W24" s="46">
        <v>2006</v>
      </c>
      <c r="X24" s="8">
        <v>346117.62384110992</v>
      </c>
      <c r="Y24" s="8">
        <v>126049.40633394694</v>
      </c>
      <c r="Z24" s="8">
        <v>4125.3675062000002</v>
      </c>
      <c r="AA24" s="20"/>
      <c r="AB24" s="20"/>
      <c r="AC24" s="20"/>
      <c r="AD24" s="20"/>
      <c r="AE24" s="20"/>
      <c r="AF24" s="20"/>
      <c r="AG24" s="20"/>
    </row>
    <row r="25" spans="1:33" x14ac:dyDescent="0.25">
      <c r="A25" s="17">
        <v>2007</v>
      </c>
      <c r="B25" s="14">
        <f t="shared" si="0"/>
        <v>346690.70238163997</v>
      </c>
      <c r="C25" s="14">
        <f t="shared" si="1"/>
        <v>126638.98297171002</v>
      </c>
      <c r="D25" s="14">
        <f t="shared" si="2"/>
        <v>19495.775312000002</v>
      </c>
      <c r="E25" s="14">
        <f t="shared" si="6"/>
        <v>492825.46066535002</v>
      </c>
      <c r="G25" s="17">
        <v>2007</v>
      </c>
      <c r="H25" s="30">
        <f t="shared" si="3"/>
        <v>478901.18354238011</v>
      </c>
      <c r="I25" s="30">
        <f t="shared" si="4"/>
        <v>152869.63219524402</v>
      </c>
      <c r="J25" s="30">
        <f t="shared" si="5"/>
        <v>19495.775312000002</v>
      </c>
      <c r="K25" s="30">
        <f t="shared" si="7"/>
        <v>651266.59104962414</v>
      </c>
      <c r="M25" s="46">
        <v>2007</v>
      </c>
      <c r="N25" s="8">
        <v>163098</v>
      </c>
      <c r="O25" s="8">
        <v>29905</v>
      </c>
      <c r="P25" s="8">
        <v>4547</v>
      </c>
      <c r="Q25" s="20"/>
      <c r="R25" s="46">
        <v>2007</v>
      </c>
      <c r="S25" s="8">
        <v>183592.70238163997</v>
      </c>
      <c r="T25" s="8">
        <v>96733.982971710022</v>
      </c>
      <c r="U25" s="8">
        <v>14948.775312000002</v>
      </c>
      <c r="V25" s="20"/>
      <c r="W25" s="46">
        <v>2007</v>
      </c>
      <c r="X25" s="8">
        <v>315803.18354238011</v>
      </c>
      <c r="Y25" s="8">
        <v>122964.63219524403</v>
      </c>
      <c r="Z25" s="8">
        <v>14948.775312000002</v>
      </c>
      <c r="AA25" s="20"/>
    </row>
    <row r="26" spans="1:33" x14ac:dyDescent="0.25">
      <c r="A26" s="17">
        <v>2008</v>
      </c>
      <c r="B26" s="14">
        <f t="shared" si="0"/>
        <v>274271.51028791995</v>
      </c>
      <c r="C26" s="14">
        <f t="shared" si="1"/>
        <v>104248.944386551</v>
      </c>
      <c r="D26" s="14">
        <f t="shared" si="2"/>
        <v>6625.9798322000015</v>
      </c>
      <c r="E26" s="14">
        <f t="shared" si="6"/>
        <v>385146.43450667092</v>
      </c>
      <c r="G26" s="17">
        <v>2008</v>
      </c>
      <c r="H26" s="30">
        <f t="shared" si="3"/>
        <v>300476.33166718995</v>
      </c>
      <c r="I26" s="30">
        <f t="shared" si="4"/>
        <v>110059.16144942</v>
      </c>
      <c r="J26" s="30">
        <f t="shared" si="5"/>
        <v>4618.6691990999998</v>
      </c>
      <c r="K26" s="30">
        <f t="shared" si="7"/>
        <v>415154.16231570998</v>
      </c>
      <c r="M26" s="46">
        <v>2008</v>
      </c>
      <c r="N26" s="8">
        <v>174522</v>
      </c>
      <c r="O26" s="8">
        <v>27310</v>
      </c>
      <c r="P26" s="8">
        <v>934</v>
      </c>
      <c r="R26" s="46">
        <v>2008</v>
      </c>
      <c r="S26" s="8">
        <v>99749.510287919955</v>
      </c>
      <c r="T26" s="8">
        <v>76938.944386550997</v>
      </c>
      <c r="U26" s="8">
        <v>5691.9798322000015</v>
      </c>
      <c r="W26" s="46">
        <v>2008</v>
      </c>
      <c r="X26" s="8">
        <v>125954.33166718997</v>
      </c>
      <c r="Y26" s="8">
        <v>82749.161449420004</v>
      </c>
      <c r="Z26" s="8">
        <v>3684.6691990999998</v>
      </c>
      <c r="AA26" s="20"/>
    </row>
    <row r="27" spans="1:33" x14ac:dyDescent="0.25">
      <c r="A27" s="17">
        <v>2009</v>
      </c>
      <c r="B27" s="14">
        <f t="shared" si="0"/>
        <v>255918.15731985794</v>
      </c>
      <c r="C27" s="14">
        <f t="shared" si="1"/>
        <v>115364.53483003</v>
      </c>
      <c r="D27" s="14">
        <f t="shared" si="2"/>
        <v>8481.2025238000006</v>
      </c>
      <c r="E27" s="14">
        <f t="shared" si="6"/>
        <v>379763.89467368793</v>
      </c>
      <c r="G27" s="17">
        <v>2009</v>
      </c>
      <c r="H27" s="30">
        <f t="shared" si="3"/>
        <v>310699.45814230794</v>
      </c>
      <c r="I27" s="30">
        <f t="shared" si="4"/>
        <v>138996.10267860402</v>
      </c>
      <c r="J27" s="30">
        <f t="shared" si="5"/>
        <v>8481.2025238000006</v>
      </c>
      <c r="K27" s="30">
        <f t="shared" si="7"/>
        <v>458176.76334471197</v>
      </c>
      <c r="M27" s="46">
        <v>2009</v>
      </c>
      <c r="N27" s="8">
        <v>171499</v>
      </c>
      <c r="O27" s="8">
        <v>52686</v>
      </c>
      <c r="P27" s="8">
        <v>8325</v>
      </c>
      <c r="R27" s="46">
        <v>2009</v>
      </c>
      <c r="S27" s="8">
        <v>84419.157319857943</v>
      </c>
      <c r="T27" s="8">
        <v>62678.534830030003</v>
      </c>
      <c r="U27" s="8">
        <v>156.20252379999999</v>
      </c>
      <c r="W27" s="46">
        <v>2009</v>
      </c>
      <c r="X27" s="8">
        <v>139200.45814230794</v>
      </c>
      <c r="Y27" s="8">
        <v>86310.102678604031</v>
      </c>
      <c r="Z27" s="8">
        <v>156.20252379999999</v>
      </c>
      <c r="AA27" s="20"/>
    </row>
    <row r="28" spans="1:33" x14ac:dyDescent="0.25">
      <c r="A28" s="17">
        <v>2010</v>
      </c>
      <c r="B28" s="14">
        <f t="shared" si="0"/>
        <v>249513.85213971901</v>
      </c>
      <c r="C28" s="14">
        <f t="shared" si="1"/>
        <v>127149.67596206101</v>
      </c>
      <c r="D28" s="14">
        <f t="shared" si="2"/>
        <v>13857.8293902</v>
      </c>
      <c r="E28" s="14">
        <f>SUM(B28:D28)</f>
        <v>390521.35749197996</v>
      </c>
      <c r="G28" s="17">
        <v>2010</v>
      </c>
      <c r="H28" s="30">
        <f t="shared" si="3"/>
        <v>267010.04306028999</v>
      </c>
      <c r="I28" s="30">
        <f t="shared" si="4"/>
        <v>191786.07414502997</v>
      </c>
      <c r="J28" s="30">
        <f t="shared" si="5"/>
        <v>13857.8293902</v>
      </c>
      <c r="K28" s="30">
        <f>SUM(H28:J28)</f>
        <v>472653.9465955199</v>
      </c>
      <c r="M28" s="46">
        <v>2010</v>
      </c>
      <c r="N28" s="8">
        <v>217053</v>
      </c>
      <c r="O28" s="8">
        <v>43911</v>
      </c>
      <c r="P28" s="8">
        <v>13854</v>
      </c>
      <c r="R28" s="46">
        <v>2010</v>
      </c>
      <c r="S28" s="8">
        <v>32460.852139718998</v>
      </c>
      <c r="T28" s="8">
        <v>83238.67596206101</v>
      </c>
      <c r="U28" s="8">
        <v>3.8293902000000002</v>
      </c>
      <c r="W28" s="46">
        <v>2010</v>
      </c>
      <c r="X28" s="8">
        <v>49957.04306028998</v>
      </c>
      <c r="Y28" s="8">
        <v>147875.07414502997</v>
      </c>
      <c r="Z28" s="8">
        <v>3.8293902000000002</v>
      </c>
      <c r="AA28" s="20"/>
    </row>
    <row r="29" spans="1:33" x14ac:dyDescent="0.25">
      <c r="A29" s="17">
        <v>2011</v>
      </c>
      <c r="B29" s="14">
        <f t="shared" si="0"/>
        <v>275477.20313238306</v>
      </c>
      <c r="C29" s="14">
        <f t="shared" si="1"/>
        <v>202299.74779058999</v>
      </c>
      <c r="D29" s="14">
        <f t="shared" si="2"/>
        <v>48748.272735177001</v>
      </c>
      <c r="E29" s="14">
        <f>SUM(B29:D29)</f>
        <v>526525.22365815006</v>
      </c>
      <c r="G29" s="17">
        <v>2011</v>
      </c>
      <c r="H29" s="30">
        <f t="shared" si="3"/>
        <v>367408.02728530008</v>
      </c>
      <c r="I29" s="30">
        <f t="shared" si="4"/>
        <v>250495.18119283294</v>
      </c>
      <c r="J29" s="30">
        <f t="shared" si="5"/>
        <v>48754.447856910003</v>
      </c>
      <c r="K29" s="30">
        <f>SUM(H29:J29)</f>
        <v>666657.65633504302</v>
      </c>
      <c r="M29" s="46">
        <v>2011</v>
      </c>
      <c r="N29" s="8">
        <v>228420</v>
      </c>
      <c r="O29" s="8">
        <v>99648</v>
      </c>
      <c r="P29" s="8">
        <v>48356</v>
      </c>
      <c r="R29" s="46">
        <v>2011</v>
      </c>
      <c r="S29" s="8">
        <v>47057.203132383038</v>
      </c>
      <c r="T29" s="8">
        <v>102651.74779058999</v>
      </c>
      <c r="U29" s="8">
        <v>392.27273517700002</v>
      </c>
      <c r="W29" s="46">
        <v>2011</v>
      </c>
      <c r="X29" s="8">
        <v>138988.02728530008</v>
      </c>
      <c r="Y29" s="8">
        <v>150847.18119283294</v>
      </c>
      <c r="Z29" s="8">
        <v>398.44785690999998</v>
      </c>
      <c r="AA29" s="20"/>
    </row>
    <row r="30" spans="1:33" x14ac:dyDescent="0.25">
      <c r="A30" s="17">
        <v>2012</v>
      </c>
      <c r="B30" s="30">
        <f t="shared" si="0"/>
        <v>325812.91262411902</v>
      </c>
      <c r="C30" s="30">
        <f t="shared" si="1"/>
        <v>202339.63355074296</v>
      </c>
      <c r="D30" s="30">
        <f t="shared" si="2"/>
        <v>14217.074363199999</v>
      </c>
      <c r="E30" s="30">
        <f t="shared" ref="E30" si="8">SUM(B30:D30)</f>
        <v>542369.62053806195</v>
      </c>
      <c r="G30" s="17">
        <v>2012</v>
      </c>
      <c r="H30" s="30">
        <f t="shared" si="3"/>
        <v>382425.04516476195</v>
      </c>
      <c r="I30" s="30">
        <f t="shared" si="4"/>
        <v>280207.22905732202</v>
      </c>
      <c r="J30" s="30">
        <f t="shared" si="5"/>
        <v>14217.074363199999</v>
      </c>
      <c r="K30" s="30">
        <f t="shared" ref="K30:K35" si="9">SUM(H30:J30)</f>
        <v>676849.34858528397</v>
      </c>
      <c r="M30" s="46">
        <v>2012</v>
      </c>
      <c r="N30" s="8">
        <v>240211</v>
      </c>
      <c r="O30" s="8">
        <v>80825</v>
      </c>
      <c r="P30" s="8">
        <v>14173</v>
      </c>
      <c r="R30" s="46">
        <v>2012</v>
      </c>
      <c r="S30" s="8">
        <v>85601.912624119039</v>
      </c>
      <c r="T30" s="8">
        <v>121514.63355074296</v>
      </c>
      <c r="U30" s="8">
        <v>44.074363200000001</v>
      </c>
      <c r="W30" s="46">
        <v>2012</v>
      </c>
      <c r="X30" s="8">
        <v>142214.04516476192</v>
      </c>
      <c r="Y30" s="8">
        <v>199382.22905732205</v>
      </c>
      <c r="Z30" s="8">
        <v>44.074363200000001</v>
      </c>
      <c r="AA30" s="20"/>
    </row>
    <row r="31" spans="1:33" x14ac:dyDescent="0.25">
      <c r="A31" s="17">
        <v>2013</v>
      </c>
      <c r="B31" s="30">
        <f t="shared" si="0"/>
        <v>212884.10041563897</v>
      </c>
      <c r="C31" s="30">
        <f t="shared" si="1"/>
        <v>147854.87195394796</v>
      </c>
      <c r="D31" s="30">
        <f t="shared" si="2"/>
        <v>7581.76591887</v>
      </c>
      <c r="E31" s="30">
        <f t="shared" ref="E31:E32" si="10">SUM(B31:D31)</f>
        <v>368320.73828845692</v>
      </c>
      <c r="G31" s="17">
        <v>2013</v>
      </c>
      <c r="H31" s="30">
        <f t="shared" si="3"/>
        <v>277184.74821268802</v>
      </c>
      <c r="I31" s="30">
        <f t="shared" si="4"/>
        <v>163370.47118159896</v>
      </c>
      <c r="J31" s="30">
        <f t="shared" si="5"/>
        <v>7892.4621535000006</v>
      </c>
      <c r="K31" s="30">
        <f t="shared" si="9"/>
        <v>448447.68154778698</v>
      </c>
      <c r="M31" s="46">
        <v>2013</v>
      </c>
      <c r="N31" s="8">
        <v>139662</v>
      </c>
      <c r="O31" s="8">
        <v>64925</v>
      </c>
      <c r="P31" s="8">
        <v>2162</v>
      </c>
      <c r="R31" s="46">
        <v>2013</v>
      </c>
      <c r="S31" s="8">
        <v>73222.100415638968</v>
      </c>
      <c r="T31" s="8">
        <v>82929.871953947964</v>
      </c>
      <c r="U31" s="8">
        <v>5419.76591887</v>
      </c>
      <c r="W31" s="46">
        <v>2013</v>
      </c>
      <c r="X31" s="8">
        <v>137522.74821268802</v>
      </c>
      <c r="Y31" s="8">
        <v>98445.471181598972</v>
      </c>
      <c r="Z31" s="8">
        <v>5730.4621535000006</v>
      </c>
      <c r="AA31" s="20"/>
    </row>
    <row r="32" spans="1:33" x14ac:dyDescent="0.25">
      <c r="A32" s="17">
        <v>2014</v>
      </c>
      <c r="B32" s="30">
        <f t="shared" si="0"/>
        <v>317631.56320419011</v>
      </c>
      <c r="C32" s="30">
        <f t="shared" si="1"/>
        <v>161694.09828789294</v>
      </c>
      <c r="D32" s="30">
        <f t="shared" si="2"/>
        <v>8281.8117249870011</v>
      </c>
      <c r="E32" s="30">
        <f t="shared" si="10"/>
        <v>487607.47321707004</v>
      </c>
      <c r="G32" s="17">
        <v>2014</v>
      </c>
      <c r="H32" s="30">
        <f t="shared" si="3"/>
        <v>375544.32137103</v>
      </c>
      <c r="I32" s="30">
        <f t="shared" si="4"/>
        <v>184541.34094371699</v>
      </c>
      <c r="J32" s="30">
        <f t="shared" si="5"/>
        <v>9477.2622533479989</v>
      </c>
      <c r="K32" s="30">
        <f t="shared" si="9"/>
        <v>569562.92456809501</v>
      </c>
      <c r="M32" s="46">
        <v>2014</v>
      </c>
      <c r="N32" s="8">
        <v>180117</v>
      </c>
      <c r="O32" s="8">
        <v>53198</v>
      </c>
      <c r="P32" s="8">
        <v>3142</v>
      </c>
      <c r="R32" s="46">
        <v>2014</v>
      </c>
      <c r="S32" s="8">
        <v>137514.56320419008</v>
      </c>
      <c r="T32" s="8">
        <v>108496.09828789294</v>
      </c>
      <c r="U32" s="8">
        <v>5139.8117249870002</v>
      </c>
      <c r="W32" s="46">
        <v>2014</v>
      </c>
      <c r="X32" s="8">
        <v>195427.32137103</v>
      </c>
      <c r="Y32" s="8">
        <v>131343.34094371699</v>
      </c>
      <c r="Z32" s="8">
        <v>6335.2622533479998</v>
      </c>
      <c r="AA32" s="20"/>
    </row>
    <row r="33" spans="1:33" s="20" customFormat="1" x14ac:dyDescent="0.25">
      <c r="A33" s="17">
        <v>2015</v>
      </c>
      <c r="B33" s="30">
        <f t="shared" si="0"/>
        <v>211210.65943912501</v>
      </c>
      <c r="C33" s="30">
        <f t="shared" si="1"/>
        <v>96883.689807346993</v>
      </c>
      <c r="D33" s="30">
        <f t="shared" si="2"/>
        <v>4221.64493631</v>
      </c>
      <c r="E33" s="30">
        <f t="shared" ref="E33" si="11">SUM(B33:D33)</f>
        <v>312315.99418278201</v>
      </c>
      <c r="G33" s="17">
        <v>2015</v>
      </c>
      <c r="H33" s="30">
        <f t="shared" si="3"/>
        <v>401002.20663621195</v>
      </c>
      <c r="I33" s="30">
        <f t="shared" si="4"/>
        <v>119677.06819977597</v>
      </c>
      <c r="J33" s="30">
        <f t="shared" si="5"/>
        <v>4564.9779211499999</v>
      </c>
      <c r="K33" s="30">
        <f t="shared" si="9"/>
        <v>525244.25275713799</v>
      </c>
      <c r="M33" s="46">
        <v>2015</v>
      </c>
      <c r="N33" s="8">
        <v>122089</v>
      </c>
      <c r="O33" s="8">
        <v>62182</v>
      </c>
      <c r="P33" s="8">
        <v>2919</v>
      </c>
      <c r="Q33"/>
      <c r="R33" s="46">
        <v>2015</v>
      </c>
      <c r="S33" s="8">
        <v>89121.659439125011</v>
      </c>
      <c r="T33" s="8">
        <v>34701.689807346993</v>
      </c>
      <c r="U33" s="8">
        <v>1302.6449363100003</v>
      </c>
      <c r="V33"/>
      <c r="W33" s="46">
        <v>2015</v>
      </c>
      <c r="X33" s="8">
        <v>278913.20663621195</v>
      </c>
      <c r="Y33" s="8">
        <v>57495.06819977596</v>
      </c>
      <c r="Z33" s="8">
        <v>1645.9779211500002</v>
      </c>
      <c r="AB33"/>
      <c r="AC33"/>
      <c r="AD33"/>
      <c r="AE33"/>
      <c r="AF33"/>
      <c r="AG33"/>
    </row>
    <row r="34" spans="1:33" s="20" customFormat="1" x14ac:dyDescent="0.25">
      <c r="A34" s="17">
        <v>2016</v>
      </c>
      <c r="B34" s="30">
        <f t="shared" si="0"/>
        <v>332692.27588985692</v>
      </c>
      <c r="C34" s="30">
        <f t="shared" si="1"/>
        <v>105027.69740166998</v>
      </c>
      <c r="D34" s="30">
        <f t="shared" si="2"/>
        <v>12931.562560779999</v>
      </c>
      <c r="E34" s="30">
        <f t="shared" ref="E34:E35" si="12">SUM(B34:D34)</f>
        <v>450651.53585230687</v>
      </c>
      <c r="G34" s="17">
        <v>2016</v>
      </c>
      <c r="H34" s="30">
        <f t="shared" si="3"/>
        <v>606561.95302410796</v>
      </c>
      <c r="I34" s="30">
        <f t="shared" si="4"/>
        <v>109055.50340377001</v>
      </c>
      <c r="J34" s="30">
        <f t="shared" si="5"/>
        <v>12915.96181972</v>
      </c>
      <c r="K34" s="30">
        <f t="shared" si="9"/>
        <v>728533.41824759799</v>
      </c>
      <c r="M34" s="46">
        <v>2016</v>
      </c>
      <c r="N34" s="8">
        <v>139907</v>
      </c>
      <c r="O34" s="8">
        <v>51127</v>
      </c>
      <c r="P34" s="8">
        <v>12018</v>
      </c>
      <c r="Q34"/>
      <c r="R34" s="46">
        <v>2016</v>
      </c>
      <c r="S34" s="8">
        <v>192785.27588985692</v>
      </c>
      <c r="T34" s="8">
        <v>53900.69740166999</v>
      </c>
      <c r="U34" s="8">
        <v>913.56256078000024</v>
      </c>
      <c r="V34"/>
      <c r="W34" s="46">
        <v>2016</v>
      </c>
      <c r="X34" s="8">
        <v>466654.95302410802</v>
      </c>
      <c r="Y34" s="8">
        <v>57928.503403770002</v>
      </c>
      <c r="Z34" s="8">
        <v>897.96181972000022</v>
      </c>
    </row>
    <row r="35" spans="1:33" s="20" customFormat="1" x14ac:dyDescent="0.25">
      <c r="A35" s="17">
        <v>2017</v>
      </c>
      <c r="B35" s="30">
        <f t="shared" si="0"/>
        <v>311573.73672417004</v>
      </c>
      <c r="C35" s="30">
        <f t="shared" si="1"/>
        <v>48691.638488659999</v>
      </c>
      <c r="D35" s="30">
        <f t="shared" si="2"/>
        <v>16108.016151</v>
      </c>
      <c r="E35" s="30">
        <f t="shared" si="12"/>
        <v>376373.39136383001</v>
      </c>
      <c r="G35" s="17">
        <v>2017</v>
      </c>
      <c r="H35" s="30">
        <f t="shared" si="3"/>
        <v>456286.76308268995</v>
      </c>
      <c r="I35" s="30">
        <f t="shared" si="4"/>
        <v>131894.11071132199</v>
      </c>
      <c r="J35" s="30">
        <f t="shared" si="5"/>
        <v>16108.016151</v>
      </c>
      <c r="K35" s="30">
        <f t="shared" si="9"/>
        <v>604288.88994501205</v>
      </c>
      <c r="M35" s="46">
        <v>2017</v>
      </c>
      <c r="N35" s="8">
        <v>102345</v>
      </c>
      <c r="O35" s="8">
        <v>19955</v>
      </c>
      <c r="P35" s="8">
        <v>15864</v>
      </c>
      <c r="Q35"/>
      <c r="R35" s="46">
        <v>2017</v>
      </c>
      <c r="S35" s="8">
        <v>209228.73672417001</v>
      </c>
      <c r="T35" s="8">
        <v>28736.638488659999</v>
      </c>
      <c r="U35" s="8">
        <v>244.01615099999998</v>
      </c>
      <c r="W35" s="46">
        <v>2017</v>
      </c>
      <c r="X35" s="8">
        <v>353941.76308268995</v>
      </c>
      <c r="Y35" s="8">
        <v>111939.11071132201</v>
      </c>
      <c r="Z35" s="8">
        <v>244.01615099999998</v>
      </c>
      <c r="AA35"/>
      <c r="AB35"/>
      <c r="AC35"/>
      <c r="AD35"/>
      <c r="AE35"/>
      <c r="AF35"/>
      <c r="AG35"/>
    </row>
    <row r="36" spans="1:33" x14ac:dyDescent="0.25">
      <c r="A36" s="46"/>
      <c r="B36" s="43"/>
      <c r="C36" s="43"/>
      <c r="D36" s="43"/>
      <c r="E36" s="43"/>
      <c r="F36" s="20"/>
      <c r="G36" s="24"/>
      <c r="H36" s="8"/>
      <c r="I36" s="8"/>
      <c r="J36" s="8"/>
      <c r="K36" s="43"/>
      <c r="L36" s="20"/>
      <c r="M36" s="24"/>
      <c r="N36" s="8"/>
      <c r="O36" s="8"/>
      <c r="P36" s="8"/>
      <c r="W36" s="24"/>
      <c r="X36" s="8"/>
      <c r="Y36" s="8"/>
      <c r="Z36" s="8"/>
    </row>
    <row r="37" spans="1:33" x14ac:dyDescent="0.25">
      <c r="A37" s="46"/>
      <c r="B37" s="43"/>
      <c r="C37" s="43"/>
      <c r="D37" s="43"/>
      <c r="E37" s="43"/>
      <c r="F37" s="20"/>
      <c r="G37" s="24"/>
      <c r="H37" s="8"/>
      <c r="I37" s="8"/>
      <c r="J37" s="8"/>
      <c r="K37" s="43"/>
      <c r="L37" s="20"/>
      <c r="M37" s="24"/>
      <c r="N37" s="8"/>
      <c r="O37" s="8"/>
      <c r="P37" s="8"/>
      <c r="X37" s="24"/>
      <c r="Y37" s="8"/>
      <c r="Z37" s="8"/>
      <c r="AA37" s="8"/>
    </row>
    <row r="45" spans="1:33" s="20" customFormat="1" x14ac:dyDescent="0.25">
      <c r="A45"/>
      <c r="B45"/>
      <c r="C45"/>
      <c r="D45"/>
      <c r="E45" s="9"/>
      <c r="F45"/>
      <c r="G45"/>
      <c r="H45"/>
      <c r="I45"/>
      <c r="J45"/>
      <c r="K45"/>
      <c r="L45"/>
      <c r="M45"/>
      <c r="N45"/>
      <c r="O45"/>
      <c r="P45"/>
      <c r="Q45"/>
      <c r="R45"/>
      <c r="S45"/>
      <c r="T45"/>
      <c r="U45"/>
      <c r="V45"/>
      <c r="W45"/>
      <c r="X45"/>
      <c r="Y45"/>
      <c r="Z45"/>
      <c r="AA45"/>
      <c r="AB45"/>
      <c r="AC45"/>
      <c r="AD45"/>
      <c r="AE45"/>
      <c r="AF45"/>
      <c r="AG45"/>
    </row>
    <row r="55" spans="12:17" x14ac:dyDescent="0.25">
      <c r="L55" s="20"/>
    </row>
    <row r="56" spans="12:17" x14ac:dyDescent="0.25">
      <c r="L56" s="20"/>
    </row>
    <row r="57" spans="12:17" x14ac:dyDescent="0.25">
      <c r="L57" s="20"/>
    </row>
    <row r="58" spans="12:17" x14ac:dyDescent="0.25">
      <c r="L58" s="20"/>
    </row>
    <row r="59" spans="12:17" x14ac:dyDescent="0.25">
      <c r="L59" s="20"/>
    </row>
    <row r="60" spans="12:17" x14ac:dyDescent="0.25">
      <c r="L60" s="20"/>
    </row>
    <row r="61" spans="12:17" x14ac:dyDescent="0.25">
      <c r="L61" s="20"/>
    </row>
    <row r="62" spans="12:17" x14ac:dyDescent="0.25">
      <c r="L62" s="20"/>
    </row>
    <row r="64" spans="12:17" x14ac:dyDescent="0.25">
      <c r="P64" s="20"/>
      <c r="Q64" s="20"/>
    </row>
    <row r="65" spans="9:17" x14ac:dyDescent="0.25">
      <c r="N65" s="25"/>
      <c r="O65" s="25"/>
      <c r="P65" s="47"/>
      <c r="Q65" s="47"/>
    </row>
    <row r="66" spans="9:17" x14ac:dyDescent="0.25">
      <c r="M66" s="20"/>
      <c r="N66" s="25"/>
      <c r="O66" s="25"/>
      <c r="P66" s="47"/>
      <c r="Q66" s="47"/>
    </row>
    <row r="67" spans="9:17" x14ac:dyDescent="0.25">
      <c r="M67" s="20"/>
      <c r="N67" s="25"/>
      <c r="O67" s="25"/>
      <c r="P67" s="47"/>
      <c r="Q67" s="47"/>
    </row>
    <row r="68" spans="9:17" x14ac:dyDescent="0.25">
      <c r="M68" s="20"/>
      <c r="N68" s="25"/>
      <c r="O68" s="25"/>
      <c r="P68" s="47"/>
      <c r="Q68" s="47"/>
    </row>
    <row r="69" spans="9:17" x14ac:dyDescent="0.25">
      <c r="M69" s="20"/>
      <c r="N69" s="25"/>
      <c r="O69" s="25"/>
      <c r="P69" s="47"/>
      <c r="Q69" s="47"/>
    </row>
    <row r="70" spans="9:17" x14ac:dyDescent="0.25">
      <c r="M70" s="20"/>
      <c r="N70" s="25"/>
      <c r="O70" s="25"/>
      <c r="P70" s="47"/>
      <c r="Q70" s="47"/>
    </row>
    <row r="71" spans="9:17" x14ac:dyDescent="0.25">
      <c r="M71" s="20"/>
      <c r="N71" s="25"/>
      <c r="O71" s="25"/>
      <c r="P71" s="47"/>
      <c r="Q71" s="47"/>
    </row>
    <row r="72" spans="9:17" x14ac:dyDescent="0.25">
      <c r="M72" s="20"/>
      <c r="N72" s="25"/>
      <c r="O72" s="25"/>
      <c r="P72" s="47"/>
      <c r="Q72" s="47"/>
    </row>
    <row r="73" spans="9:17" x14ac:dyDescent="0.25">
      <c r="I73" s="25"/>
      <c r="J73" s="25"/>
      <c r="K73" s="25"/>
      <c r="M73" s="20"/>
      <c r="N73" s="25"/>
      <c r="O73" s="25"/>
      <c r="P73" s="47"/>
      <c r="Q73" s="47"/>
    </row>
    <row r="74" spans="9:17" x14ac:dyDescent="0.25">
      <c r="I74" s="25"/>
      <c r="J74" s="25"/>
      <c r="K74" s="25"/>
      <c r="N74" s="25"/>
      <c r="O74" s="25"/>
      <c r="P74" s="47"/>
      <c r="Q74" s="47"/>
    </row>
    <row r="75" spans="9:17" x14ac:dyDescent="0.25">
      <c r="I75" s="25"/>
      <c r="J75" s="25"/>
      <c r="K75" s="25"/>
      <c r="N75" s="25"/>
      <c r="O75" s="25"/>
      <c r="P75" s="47"/>
      <c r="Q75" s="47"/>
    </row>
    <row r="76" spans="9:17" x14ac:dyDescent="0.25">
      <c r="I76" s="25"/>
      <c r="J76" s="25"/>
      <c r="K76" s="25"/>
      <c r="N76" s="25"/>
      <c r="O76" s="25"/>
      <c r="P76" s="47"/>
      <c r="Q76" s="47"/>
    </row>
    <row r="77" spans="9:17" x14ac:dyDescent="0.25">
      <c r="I77" s="25"/>
      <c r="J77" s="25"/>
      <c r="K77" s="25"/>
      <c r="N77" s="25"/>
      <c r="O77" s="25"/>
      <c r="P77" s="47"/>
      <c r="Q77" s="47"/>
    </row>
    <row r="78" spans="9:17" x14ac:dyDescent="0.25">
      <c r="I78" s="25"/>
      <c r="J78" s="25"/>
      <c r="K78" s="25"/>
      <c r="N78" s="25"/>
      <c r="O78" s="25"/>
      <c r="P78" s="47"/>
      <c r="Q78" s="47"/>
    </row>
    <row r="79" spans="9:17" x14ac:dyDescent="0.25">
      <c r="I79" s="25"/>
      <c r="J79" s="25"/>
      <c r="K79" s="25"/>
      <c r="N79" s="25"/>
      <c r="O79" s="25"/>
      <c r="P79" s="47"/>
      <c r="Q79" s="47"/>
    </row>
    <row r="80" spans="9:17" x14ac:dyDescent="0.25">
      <c r="I80" s="25"/>
      <c r="J80" s="25"/>
      <c r="K80" s="25"/>
      <c r="N80" s="25"/>
      <c r="O80" s="25"/>
      <c r="P80" s="47"/>
      <c r="Q80" s="47"/>
    </row>
    <row r="81" spans="14:17" x14ac:dyDescent="0.25">
      <c r="N81" s="25"/>
      <c r="O81" s="25"/>
      <c r="P81" s="47"/>
      <c r="Q81" s="47"/>
    </row>
    <row r="82" spans="14:17" x14ac:dyDescent="0.25">
      <c r="N82" s="25"/>
      <c r="O82" s="25"/>
      <c r="P82" s="47"/>
      <c r="Q82" s="47"/>
    </row>
    <row r="83" spans="14:17" x14ac:dyDescent="0.25">
      <c r="N83" s="25"/>
      <c r="O83" s="25"/>
      <c r="P83" s="47"/>
      <c r="Q83" s="47"/>
    </row>
    <row r="84" spans="14:17" x14ac:dyDescent="0.25">
      <c r="N84" s="25"/>
      <c r="O84" s="25"/>
      <c r="P84" s="47"/>
      <c r="Q84" s="47"/>
    </row>
    <row r="85" spans="14:17" x14ac:dyDescent="0.25">
      <c r="N85" s="25"/>
      <c r="O85" s="25"/>
      <c r="P85" s="47"/>
      <c r="Q85" s="47"/>
    </row>
    <row r="86" spans="14:17" x14ac:dyDescent="0.25">
      <c r="N86" s="25"/>
      <c r="O86" s="25"/>
      <c r="P86" s="47"/>
      <c r="Q86" s="47"/>
    </row>
    <row r="87" spans="14:17" x14ac:dyDescent="0.25">
      <c r="N87" s="25"/>
      <c r="O87" s="25"/>
      <c r="P87" s="47"/>
      <c r="Q87" s="47"/>
    </row>
    <row r="88" spans="14:17" x14ac:dyDescent="0.25">
      <c r="N88" s="25"/>
      <c r="O88" s="25"/>
      <c r="P88" s="47"/>
      <c r="Q88" s="47"/>
    </row>
    <row r="89" spans="14:17" x14ac:dyDescent="0.25">
      <c r="N89" s="25"/>
      <c r="O89" s="25"/>
      <c r="P89" s="47"/>
      <c r="Q89" s="47"/>
    </row>
    <row r="90" spans="14:17" x14ac:dyDescent="0.25">
      <c r="N90" s="25"/>
      <c r="O90" s="25"/>
      <c r="P90" s="47"/>
      <c r="Q90" s="47"/>
    </row>
    <row r="91" spans="14:17" x14ac:dyDescent="0.25">
      <c r="N91" s="25"/>
      <c r="O91" s="25"/>
    </row>
  </sheetData>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O118"/>
  <sheetViews>
    <sheetView topLeftCell="Q1" workbookViewId="0">
      <selection activeCell="W3" sqref="W3"/>
    </sheetView>
  </sheetViews>
  <sheetFormatPr defaultRowHeight="15" x14ac:dyDescent="0.25"/>
  <cols>
    <col min="2" max="2" width="12.7109375" bestFit="1" customWidth="1"/>
    <col min="3" max="3" width="12.85546875" bestFit="1" customWidth="1"/>
    <col min="4" max="4" width="15.140625" bestFit="1" customWidth="1"/>
    <col min="5" max="5" width="12" bestFit="1" customWidth="1"/>
    <col min="6" max="6" width="11.85546875" customWidth="1"/>
    <col min="7" max="7" width="13.28515625" style="20" customWidth="1"/>
    <col min="9" max="10" width="12.7109375" bestFit="1" customWidth="1"/>
    <col min="11" max="11" width="14.5703125" bestFit="1" customWidth="1"/>
    <col min="12" max="12" width="10.7109375" customWidth="1"/>
    <col min="13" max="13" width="12.7109375" bestFit="1" customWidth="1"/>
    <col min="17" max="17" width="12.28515625" bestFit="1" customWidth="1"/>
    <col min="18" max="18" width="12.42578125" bestFit="1" customWidth="1"/>
    <col min="19" max="19" width="14.5703125" bestFit="1" customWidth="1"/>
    <col min="23" max="23" width="12.28515625" bestFit="1" customWidth="1"/>
    <col min="24" max="24" width="12.42578125" bestFit="1" customWidth="1"/>
    <col min="25" max="25" width="14.5703125" bestFit="1" customWidth="1"/>
    <col min="26" max="26" width="9.42578125" customWidth="1"/>
    <col min="27" max="27" width="12.85546875" bestFit="1" customWidth="1"/>
    <col min="28" max="28" width="15.140625" bestFit="1" customWidth="1"/>
    <col min="29" max="29" width="12.28515625" style="20" bestFit="1" customWidth="1"/>
    <col min="30" max="30" width="12.42578125" bestFit="1" customWidth="1"/>
    <col min="31" max="31" width="14.5703125" bestFit="1" customWidth="1"/>
    <col min="32" max="32" width="10.42578125" customWidth="1"/>
    <col min="33" max="33" width="10.7109375" customWidth="1"/>
    <col min="34" max="34" width="15.140625" bestFit="1" customWidth="1"/>
    <col min="35" max="35" width="12.28515625" bestFit="1" customWidth="1"/>
    <col min="36" max="36" width="12.42578125" bestFit="1" customWidth="1"/>
    <col min="37" max="37" width="14.5703125" style="20" bestFit="1" customWidth="1"/>
    <col min="38" max="39" width="12.85546875" style="20" bestFit="1" customWidth="1"/>
    <col min="40" max="40" width="15.140625" style="20" bestFit="1" customWidth="1"/>
    <col min="41" max="41" width="10.28515625" style="20" customWidth="1"/>
    <col min="44" max="44" width="12.28515625" bestFit="1" customWidth="1"/>
    <col min="45" max="45" width="12.42578125" bestFit="1" customWidth="1"/>
    <col min="46" max="46" width="14.5703125" bestFit="1" customWidth="1"/>
  </cols>
  <sheetData>
    <row r="1" spans="1:41" x14ac:dyDescent="0.25">
      <c r="A1" t="s">
        <v>43</v>
      </c>
      <c r="M1" s="8"/>
      <c r="O1" s="8"/>
      <c r="P1" t="s">
        <v>73</v>
      </c>
      <c r="T1" s="20"/>
      <c r="V1" s="20" t="s">
        <v>101</v>
      </c>
      <c r="W1" s="20"/>
      <c r="X1" s="20"/>
      <c r="Y1" s="20"/>
      <c r="AB1" s="20" t="s">
        <v>102</v>
      </c>
      <c r="AD1" s="20"/>
      <c r="AE1" s="20"/>
      <c r="AF1" s="20"/>
      <c r="AK1"/>
      <c r="AL1"/>
      <c r="AM1"/>
      <c r="AN1"/>
      <c r="AO1"/>
    </row>
    <row r="2" spans="1:41" s="20" customFormat="1" x14ac:dyDescent="0.25">
      <c r="B2" s="15" t="s">
        <v>9</v>
      </c>
      <c r="C2" s="15" t="s">
        <v>13</v>
      </c>
      <c r="D2" s="15" t="s">
        <v>7</v>
      </c>
      <c r="I2" s="15" t="s">
        <v>9</v>
      </c>
      <c r="J2" s="15" t="s">
        <v>13</v>
      </c>
      <c r="K2" s="15" t="s">
        <v>7</v>
      </c>
      <c r="M2" s="8"/>
      <c r="N2"/>
      <c r="O2" s="8"/>
      <c r="Q2" s="42" t="s">
        <v>9</v>
      </c>
      <c r="R2" s="42" t="s">
        <v>13</v>
      </c>
      <c r="S2" s="42" t="s">
        <v>7</v>
      </c>
      <c r="T2" s="42"/>
      <c r="U2"/>
      <c r="W2" s="42" t="s">
        <v>9</v>
      </c>
      <c r="X2" s="42" t="s">
        <v>13</v>
      </c>
      <c r="Y2" s="42" t="s">
        <v>7</v>
      </c>
      <c r="Z2"/>
      <c r="AA2"/>
      <c r="AC2" s="42" t="s">
        <v>9</v>
      </c>
      <c r="AD2" s="42" t="s">
        <v>13</v>
      </c>
      <c r="AE2" s="42" t="s">
        <v>7</v>
      </c>
      <c r="AG2"/>
      <c r="AH2"/>
      <c r="AI2"/>
      <c r="AJ2"/>
      <c r="AK2"/>
      <c r="AL2"/>
      <c r="AM2"/>
    </row>
    <row r="3" spans="1:41" x14ac:dyDescent="0.25">
      <c r="A3" s="15" t="s">
        <v>23</v>
      </c>
      <c r="B3" s="15" t="s">
        <v>74</v>
      </c>
      <c r="C3" s="15" t="s">
        <v>74</v>
      </c>
      <c r="D3" s="15" t="s">
        <v>74</v>
      </c>
      <c r="E3" s="15" t="s">
        <v>8</v>
      </c>
      <c r="F3" s="7"/>
      <c r="G3" s="36"/>
      <c r="H3" s="15" t="s">
        <v>23</v>
      </c>
      <c r="I3" s="15" t="s">
        <v>76</v>
      </c>
      <c r="J3" s="15" t="s">
        <v>76</v>
      </c>
      <c r="K3" s="15" t="s">
        <v>76</v>
      </c>
      <c r="L3" s="15" t="s">
        <v>8</v>
      </c>
      <c r="M3" s="8"/>
      <c r="O3" s="8"/>
      <c r="P3" s="42" t="s">
        <v>23</v>
      </c>
      <c r="Q3" s="50" t="s">
        <v>1</v>
      </c>
      <c r="R3" s="50" t="s">
        <v>1</v>
      </c>
      <c r="S3" s="50" t="s">
        <v>1</v>
      </c>
      <c r="T3" s="50"/>
      <c r="V3" s="42" t="s">
        <v>23</v>
      </c>
      <c r="W3" s="50" t="s">
        <v>75</v>
      </c>
      <c r="X3" s="50" t="s">
        <v>75</v>
      </c>
      <c r="Y3" s="50" t="s">
        <v>75</v>
      </c>
      <c r="AB3" s="42" t="s">
        <v>23</v>
      </c>
      <c r="AC3" s="50" t="s">
        <v>77</v>
      </c>
      <c r="AD3" s="50" t="s">
        <v>77</v>
      </c>
      <c r="AE3" s="50" t="s">
        <v>77</v>
      </c>
      <c r="AF3" s="20"/>
      <c r="AK3"/>
      <c r="AL3"/>
      <c r="AM3"/>
      <c r="AN3"/>
      <c r="AO3"/>
    </row>
    <row r="4" spans="1:41" x14ac:dyDescent="0.25">
      <c r="A4" s="19">
        <v>1986</v>
      </c>
      <c r="B4" s="18">
        <f>Q4+W4</f>
        <v>608530.63806601008</v>
      </c>
      <c r="C4" s="18">
        <f>R4+X4</f>
        <v>71761.529397529986</v>
      </c>
      <c r="D4" s="18">
        <f>S4+Y4</f>
        <v>97820.149173599988</v>
      </c>
      <c r="E4" s="18">
        <f t="shared" ref="E4:E33" si="0">SUM(B4:D4)</f>
        <v>778112.31663714012</v>
      </c>
      <c r="F4" s="8"/>
      <c r="G4" s="8"/>
      <c r="H4" s="19">
        <v>1986</v>
      </c>
      <c r="I4" s="18">
        <f>Q4+AC4</f>
        <v>975343.35176215984</v>
      </c>
      <c r="J4" s="18">
        <f t="shared" ref="J4:K4" si="1">R4+AD4</f>
        <v>98466.935981899995</v>
      </c>
      <c r="K4" s="18">
        <f t="shared" si="1"/>
        <v>927104.62942410004</v>
      </c>
      <c r="L4" s="18">
        <f t="shared" ref="L4:L35" si="2">SUM(I4:K4)</f>
        <v>2000914.91716816</v>
      </c>
      <c r="M4" s="8"/>
      <c r="O4" s="8"/>
      <c r="P4" s="36">
        <v>1986</v>
      </c>
      <c r="Q4" s="8">
        <v>338889</v>
      </c>
      <c r="R4" s="8">
        <v>27828</v>
      </c>
      <c r="S4" s="8">
        <v>3436</v>
      </c>
      <c r="T4" s="8"/>
      <c r="V4" s="36">
        <v>1986</v>
      </c>
      <c r="W4" s="8">
        <v>269641.63806601008</v>
      </c>
      <c r="X4" s="8">
        <v>43933.529397529994</v>
      </c>
      <c r="Y4" s="8">
        <v>94384.149173599988</v>
      </c>
      <c r="AB4" s="36">
        <v>1986</v>
      </c>
      <c r="AC4" s="8">
        <v>636454.35176215984</v>
      </c>
      <c r="AD4" s="8">
        <v>70638.935981899995</v>
      </c>
      <c r="AE4" s="8">
        <v>923668.62942410004</v>
      </c>
      <c r="AF4" s="20"/>
      <c r="AK4"/>
      <c r="AL4"/>
      <c r="AM4"/>
      <c r="AN4"/>
      <c r="AO4"/>
    </row>
    <row r="5" spans="1:41" x14ac:dyDescent="0.25">
      <c r="A5" s="19">
        <v>1987</v>
      </c>
      <c r="B5" s="18">
        <f t="shared" ref="B5:B35" si="3">Q5+W5</f>
        <v>805872.22622945486</v>
      </c>
      <c r="C5" s="18">
        <f t="shared" ref="C5:C35" si="4">R5+X5</f>
        <v>161764.27256849999</v>
      </c>
      <c r="D5" s="18">
        <f t="shared" ref="D5:D35" si="5">S5+Y5</f>
        <v>3058.9894020000002</v>
      </c>
      <c r="E5" s="18">
        <f t="shared" si="0"/>
        <v>970695.48819995485</v>
      </c>
      <c r="F5" s="8"/>
      <c r="G5" s="8"/>
      <c r="H5" s="19">
        <v>1987</v>
      </c>
      <c r="I5" s="18">
        <f t="shared" ref="I5:K5" si="6">Q5+AC5</f>
        <v>998431.76583675796</v>
      </c>
      <c r="J5" s="18">
        <f t="shared" si="6"/>
        <v>220620.74456900003</v>
      </c>
      <c r="K5" s="18">
        <f t="shared" si="6"/>
        <v>3058.9894020000002</v>
      </c>
      <c r="L5" s="18">
        <f t="shared" si="2"/>
        <v>1222111.499807758</v>
      </c>
      <c r="M5" s="8"/>
      <c r="O5" s="8"/>
      <c r="P5" s="36">
        <v>1987</v>
      </c>
      <c r="Q5" s="8">
        <v>444573</v>
      </c>
      <c r="R5" s="8">
        <v>44692</v>
      </c>
      <c r="S5" s="8">
        <v>2927</v>
      </c>
      <c r="T5" s="8"/>
      <c r="V5" s="36">
        <v>1987</v>
      </c>
      <c r="W5" s="8">
        <v>361299.22622945491</v>
      </c>
      <c r="X5" s="8">
        <v>117072.27256849999</v>
      </c>
      <c r="Y5" s="8">
        <v>131.98940200000001</v>
      </c>
      <c r="AB5" s="36">
        <v>1987</v>
      </c>
      <c r="AC5" s="8">
        <v>553858.76583675796</v>
      </c>
      <c r="AD5" s="8">
        <v>175928.74456900003</v>
      </c>
      <c r="AE5" s="8">
        <v>131.98940200000001</v>
      </c>
      <c r="AF5" s="20"/>
      <c r="AK5"/>
      <c r="AL5"/>
      <c r="AM5"/>
      <c r="AN5"/>
      <c r="AO5"/>
    </row>
    <row r="6" spans="1:41" x14ac:dyDescent="0.25">
      <c r="A6" s="19">
        <v>1988</v>
      </c>
      <c r="B6" s="18">
        <f t="shared" si="3"/>
        <v>697263.22863763897</v>
      </c>
      <c r="C6" s="18">
        <f t="shared" si="4"/>
        <v>175950.78905413003</v>
      </c>
      <c r="D6" s="18">
        <f t="shared" si="5"/>
        <v>105136.10117339999</v>
      </c>
      <c r="E6" s="18">
        <f t="shared" si="0"/>
        <v>978350.11886516889</v>
      </c>
      <c r="F6" s="8"/>
      <c r="G6" s="8"/>
      <c r="H6" s="19">
        <v>1988</v>
      </c>
      <c r="I6" s="18">
        <f t="shared" ref="I6:K6" si="7">Q6+AC6</f>
        <v>1583869.9070590003</v>
      </c>
      <c r="J6" s="18">
        <f t="shared" si="7"/>
        <v>219978.78372830997</v>
      </c>
      <c r="K6" s="18">
        <f t="shared" si="7"/>
        <v>206280.04873039998</v>
      </c>
      <c r="L6" s="18">
        <f t="shared" si="2"/>
        <v>2010128.7395177102</v>
      </c>
      <c r="M6" s="8"/>
      <c r="O6" s="8"/>
      <c r="P6" s="36">
        <v>1988</v>
      </c>
      <c r="Q6" s="8">
        <v>298108</v>
      </c>
      <c r="R6" s="8">
        <v>40564</v>
      </c>
      <c r="S6" s="8">
        <v>9382</v>
      </c>
      <c r="T6" s="8"/>
      <c r="V6" s="36">
        <v>1988</v>
      </c>
      <c r="W6" s="8">
        <v>399155.22863763903</v>
      </c>
      <c r="X6" s="8">
        <v>135386.78905413003</v>
      </c>
      <c r="Y6" s="8">
        <v>95754.101173399991</v>
      </c>
      <c r="AB6" s="36">
        <v>1988</v>
      </c>
      <c r="AC6" s="8">
        <v>1285761.9070590003</v>
      </c>
      <c r="AD6" s="8">
        <v>179414.78372830997</v>
      </c>
      <c r="AE6" s="8">
        <v>196898.04873039998</v>
      </c>
      <c r="AF6" s="20"/>
      <c r="AK6"/>
      <c r="AL6"/>
      <c r="AM6"/>
      <c r="AN6"/>
      <c r="AO6"/>
    </row>
    <row r="7" spans="1:41" x14ac:dyDescent="0.25">
      <c r="A7" s="19">
        <v>1989</v>
      </c>
      <c r="B7" s="18">
        <f t="shared" si="3"/>
        <v>568808.23850823997</v>
      </c>
      <c r="C7" s="18">
        <f t="shared" si="4"/>
        <v>194598.08240002001</v>
      </c>
      <c r="D7" s="18">
        <f t="shared" si="5"/>
        <v>14233.482319799999</v>
      </c>
      <c r="E7" s="18">
        <f t="shared" si="0"/>
        <v>777639.8032280599</v>
      </c>
      <c r="F7" s="8"/>
      <c r="G7" s="8"/>
      <c r="H7" s="19">
        <v>1989</v>
      </c>
      <c r="I7" s="18">
        <f t="shared" ref="I7:K7" si="8">Q7+AC7</f>
        <v>1106571.97286149</v>
      </c>
      <c r="J7" s="18">
        <f t="shared" si="8"/>
        <v>275828.17498739995</v>
      </c>
      <c r="K7" s="18">
        <f t="shared" si="8"/>
        <v>12057.7458623</v>
      </c>
      <c r="L7" s="18">
        <f t="shared" si="2"/>
        <v>1394457.89371119</v>
      </c>
      <c r="M7" s="8"/>
      <c r="O7" s="8"/>
      <c r="P7" s="36">
        <v>1989</v>
      </c>
      <c r="Q7" s="8">
        <v>249597</v>
      </c>
      <c r="R7" s="8">
        <v>23563</v>
      </c>
      <c r="S7" s="8">
        <v>10842</v>
      </c>
      <c r="T7" s="8"/>
      <c r="V7" s="36">
        <v>1989</v>
      </c>
      <c r="W7" s="8">
        <v>319211.23850823997</v>
      </c>
      <c r="X7" s="8">
        <v>171035.08240002001</v>
      </c>
      <c r="Y7" s="8">
        <v>3391.4823197999995</v>
      </c>
      <c r="AB7" s="36">
        <v>1989</v>
      </c>
      <c r="AC7" s="8">
        <v>856974.97286148998</v>
      </c>
      <c r="AD7" s="8">
        <v>252265.17498739995</v>
      </c>
      <c r="AE7" s="8">
        <v>1215.7458623000005</v>
      </c>
      <c r="AF7" s="20"/>
      <c r="AK7"/>
      <c r="AL7"/>
      <c r="AM7"/>
      <c r="AN7"/>
      <c r="AO7"/>
    </row>
    <row r="8" spans="1:41" x14ac:dyDescent="0.25">
      <c r="A8" s="19">
        <v>1990</v>
      </c>
      <c r="B8" s="18">
        <f t="shared" si="3"/>
        <v>546805.10855919006</v>
      </c>
      <c r="C8" s="18">
        <f t="shared" si="4"/>
        <v>95806.09436221997</v>
      </c>
      <c r="D8" s="18">
        <f t="shared" si="5"/>
        <v>25943.894646999997</v>
      </c>
      <c r="E8" s="18">
        <f t="shared" si="0"/>
        <v>668555.0975684101</v>
      </c>
      <c r="F8" s="8"/>
      <c r="G8" s="8"/>
      <c r="H8" s="19">
        <v>1990</v>
      </c>
      <c r="I8" s="18">
        <f t="shared" ref="I8:K8" si="9">Q8+AC8</f>
        <v>1103047.8907729399</v>
      </c>
      <c r="J8" s="18">
        <f t="shared" si="9"/>
        <v>109738.17217172997</v>
      </c>
      <c r="K8" s="18">
        <f t="shared" si="9"/>
        <v>55667.104298000027</v>
      </c>
      <c r="L8" s="18">
        <f t="shared" si="2"/>
        <v>1268453.1672426697</v>
      </c>
      <c r="M8" s="8"/>
      <c r="O8" s="8"/>
      <c r="P8" s="36">
        <v>1990</v>
      </c>
      <c r="Q8" s="8">
        <v>239947</v>
      </c>
      <c r="R8" s="8">
        <v>12062</v>
      </c>
      <c r="S8" s="8">
        <v>9032</v>
      </c>
      <c r="T8" s="8"/>
      <c r="V8" s="36">
        <v>1990</v>
      </c>
      <c r="W8" s="8">
        <v>306858.10855919006</v>
      </c>
      <c r="X8" s="8">
        <v>83744.09436221997</v>
      </c>
      <c r="Y8" s="8">
        <v>16911.894646999997</v>
      </c>
      <c r="AB8" s="36">
        <v>1990</v>
      </c>
      <c r="AC8" s="8">
        <v>863100.89077293989</v>
      </c>
      <c r="AD8" s="8">
        <v>97676.172171729966</v>
      </c>
      <c r="AE8" s="8">
        <v>46635.104298000027</v>
      </c>
      <c r="AF8" s="20"/>
      <c r="AK8"/>
      <c r="AL8"/>
      <c r="AM8"/>
      <c r="AN8"/>
      <c r="AO8"/>
    </row>
    <row r="9" spans="1:41" x14ac:dyDescent="0.25">
      <c r="A9" s="19">
        <v>1991</v>
      </c>
      <c r="B9" s="18">
        <f t="shared" si="3"/>
        <v>627098.08133609989</v>
      </c>
      <c r="C9" s="18">
        <f t="shared" si="4"/>
        <v>115771.5352423</v>
      </c>
      <c r="D9" s="18">
        <f t="shared" si="5"/>
        <v>134355.98652209996</v>
      </c>
      <c r="E9" s="18">
        <f t="shared" si="0"/>
        <v>877225.60310049984</v>
      </c>
      <c r="F9" s="8"/>
      <c r="G9" s="8"/>
      <c r="H9" s="19">
        <v>1991</v>
      </c>
      <c r="I9" s="18">
        <f t="shared" ref="I9:K9" si="10">Q9+AC9</f>
        <v>1678130.1935898997</v>
      </c>
      <c r="J9" s="18">
        <f t="shared" si="10"/>
        <v>171485.70561690006</v>
      </c>
      <c r="K9" s="18">
        <f t="shared" si="10"/>
        <v>245573.21299250005</v>
      </c>
      <c r="L9" s="18">
        <f t="shared" si="2"/>
        <v>2095189.1121992997</v>
      </c>
      <c r="M9" s="8"/>
      <c r="O9" s="8"/>
      <c r="P9" s="36">
        <v>1991</v>
      </c>
      <c r="Q9" s="8">
        <v>283165</v>
      </c>
      <c r="R9" s="8">
        <v>34296</v>
      </c>
      <c r="S9" s="8">
        <v>9015</v>
      </c>
      <c r="T9" s="8"/>
      <c r="V9" s="36">
        <v>1991</v>
      </c>
      <c r="W9" s="8">
        <v>343933.08133609989</v>
      </c>
      <c r="X9" s="8">
        <v>81475.5352423</v>
      </c>
      <c r="Y9" s="8">
        <v>125340.98652209996</v>
      </c>
      <c r="AB9" s="36">
        <v>1991</v>
      </c>
      <c r="AC9" s="8">
        <v>1394965.1935898997</v>
      </c>
      <c r="AD9" s="8">
        <v>137189.70561690006</v>
      </c>
      <c r="AE9" s="8">
        <v>236558.21299250005</v>
      </c>
      <c r="AF9" s="20"/>
      <c r="AK9"/>
      <c r="AL9"/>
      <c r="AM9"/>
      <c r="AN9"/>
      <c r="AO9"/>
    </row>
    <row r="10" spans="1:41" x14ac:dyDescent="0.25">
      <c r="A10" s="19">
        <v>1992</v>
      </c>
      <c r="B10" s="18">
        <f t="shared" si="3"/>
        <v>667139.61028907984</v>
      </c>
      <c r="C10" s="18">
        <f t="shared" si="4"/>
        <v>102318.01860241999</v>
      </c>
      <c r="D10" s="18">
        <f t="shared" si="5"/>
        <v>12405.91462</v>
      </c>
      <c r="E10" s="18">
        <f t="shared" si="0"/>
        <v>781863.54351149988</v>
      </c>
      <c r="F10" s="8"/>
      <c r="G10" s="8"/>
      <c r="H10" s="19">
        <v>1992</v>
      </c>
      <c r="I10" s="18">
        <f t="shared" ref="I10:K10" si="11">Q10+AC10</f>
        <v>1600315.4770114806</v>
      </c>
      <c r="J10" s="18">
        <f t="shared" si="11"/>
        <v>159492.27902093003</v>
      </c>
      <c r="K10" s="18">
        <f t="shared" si="11"/>
        <v>12405.91462</v>
      </c>
      <c r="L10" s="18">
        <f t="shared" si="2"/>
        <v>1772213.6706524105</v>
      </c>
      <c r="M10" s="8"/>
      <c r="O10" s="8"/>
      <c r="P10" s="36">
        <v>1992</v>
      </c>
      <c r="Q10" s="8">
        <v>220645</v>
      </c>
      <c r="R10" s="8">
        <v>28401</v>
      </c>
      <c r="S10" s="8">
        <v>11172</v>
      </c>
      <c r="T10" s="8"/>
      <c r="V10" s="36">
        <v>1992</v>
      </c>
      <c r="W10" s="8">
        <v>446494.61028907989</v>
      </c>
      <c r="X10" s="8">
        <v>73917.018602419994</v>
      </c>
      <c r="Y10" s="8">
        <v>1233.91462</v>
      </c>
      <c r="AB10" s="36">
        <v>1992</v>
      </c>
      <c r="AC10" s="8">
        <v>1379670.4770114806</v>
      </c>
      <c r="AD10" s="8">
        <v>131091.27902093003</v>
      </c>
      <c r="AE10" s="8">
        <v>1233.91462</v>
      </c>
      <c r="AF10" s="20"/>
      <c r="AK10"/>
      <c r="AL10"/>
      <c r="AM10"/>
      <c r="AN10"/>
      <c r="AO10"/>
    </row>
    <row r="11" spans="1:41" x14ac:dyDescent="0.25">
      <c r="A11" s="19">
        <v>1993</v>
      </c>
      <c r="B11" s="18">
        <f t="shared" si="3"/>
        <v>539239.66541148</v>
      </c>
      <c r="C11" s="18">
        <f t="shared" si="4"/>
        <v>107307.50278431003</v>
      </c>
      <c r="D11" s="18">
        <f t="shared" si="5"/>
        <v>113507.81810219996</v>
      </c>
      <c r="E11" s="18">
        <f t="shared" si="0"/>
        <v>760054.98629798996</v>
      </c>
      <c r="F11" s="8"/>
      <c r="G11" s="8"/>
      <c r="H11" s="19">
        <v>1993</v>
      </c>
      <c r="I11" s="18">
        <f t="shared" ref="I11:K11" si="12">Q11+AC11</f>
        <v>926929.98358992394</v>
      </c>
      <c r="J11" s="18">
        <f t="shared" si="12"/>
        <v>191787.58854641</v>
      </c>
      <c r="K11" s="18">
        <f t="shared" si="12"/>
        <v>336470.25228609983</v>
      </c>
      <c r="L11" s="18">
        <f t="shared" si="2"/>
        <v>1455187.8244224337</v>
      </c>
      <c r="M11" s="8"/>
      <c r="O11" s="8"/>
      <c r="P11" s="36">
        <v>1993</v>
      </c>
      <c r="Q11" s="8">
        <v>219215</v>
      </c>
      <c r="R11" s="8">
        <v>27530</v>
      </c>
      <c r="S11" s="8">
        <v>7612</v>
      </c>
      <c r="T11" s="8"/>
      <c r="V11" s="36">
        <v>1993</v>
      </c>
      <c r="W11" s="8">
        <v>320024.66541148006</v>
      </c>
      <c r="X11" s="8">
        <v>79777.502784310025</v>
      </c>
      <c r="Y11" s="8">
        <v>105895.81810219996</v>
      </c>
      <c r="AB11" s="36">
        <v>1993</v>
      </c>
      <c r="AC11" s="8">
        <v>707714.98358992394</v>
      </c>
      <c r="AD11" s="8">
        <v>164257.58854641</v>
      </c>
      <c r="AE11" s="8">
        <v>328858.25228609983</v>
      </c>
      <c r="AF11" s="20"/>
      <c r="AK11"/>
      <c r="AL11"/>
      <c r="AM11"/>
      <c r="AN11"/>
      <c r="AO11"/>
    </row>
    <row r="12" spans="1:41" x14ac:dyDescent="0.25">
      <c r="A12" s="19">
        <v>1994</v>
      </c>
      <c r="B12" s="18">
        <f t="shared" si="3"/>
        <v>614433.98909810022</v>
      </c>
      <c r="C12" s="18">
        <f t="shared" si="4"/>
        <v>98424.729029400012</v>
      </c>
      <c r="D12" s="18">
        <f t="shared" si="5"/>
        <v>25453.6461801</v>
      </c>
      <c r="E12" s="18">
        <f t="shared" si="0"/>
        <v>738312.36430760031</v>
      </c>
      <c r="F12" s="8"/>
      <c r="G12" s="8"/>
      <c r="H12" s="19">
        <v>1994</v>
      </c>
      <c r="I12" s="18">
        <f t="shared" ref="I12:K12" si="13">Q12+AC12</f>
        <v>966030.65959538973</v>
      </c>
      <c r="J12" s="18">
        <f t="shared" si="13"/>
        <v>134661.67887548002</v>
      </c>
      <c r="K12" s="18">
        <f t="shared" si="13"/>
        <v>54432.855012</v>
      </c>
      <c r="L12" s="18">
        <f t="shared" si="2"/>
        <v>1155125.1934828698</v>
      </c>
      <c r="M12" s="8"/>
      <c r="O12" s="8"/>
      <c r="P12" s="36">
        <v>1994</v>
      </c>
      <c r="Q12" s="8">
        <v>296381</v>
      </c>
      <c r="R12" s="8">
        <v>30120</v>
      </c>
      <c r="S12" s="8">
        <v>3409</v>
      </c>
      <c r="T12" s="8"/>
      <c r="V12" s="36">
        <v>1994</v>
      </c>
      <c r="W12" s="8">
        <v>318052.98909810022</v>
      </c>
      <c r="X12" s="8">
        <v>68304.729029400012</v>
      </c>
      <c r="Y12" s="8">
        <v>22044.6461801</v>
      </c>
      <c r="AB12" s="36">
        <v>1994</v>
      </c>
      <c r="AC12" s="8">
        <v>669649.65959538973</v>
      </c>
      <c r="AD12" s="8">
        <v>104541.67887548001</v>
      </c>
      <c r="AE12" s="8">
        <v>51023.855012</v>
      </c>
      <c r="AF12" s="20"/>
      <c r="AK12"/>
      <c r="AL12"/>
      <c r="AM12"/>
      <c r="AN12"/>
      <c r="AO12"/>
    </row>
    <row r="13" spans="1:41" x14ac:dyDescent="0.25">
      <c r="A13" s="19">
        <v>1995</v>
      </c>
      <c r="B13" s="18">
        <f t="shared" si="3"/>
        <v>726296.37332851975</v>
      </c>
      <c r="C13" s="18">
        <f t="shared" si="4"/>
        <v>79221.283701680019</v>
      </c>
      <c r="D13" s="18">
        <f t="shared" si="5"/>
        <v>210059.57246949998</v>
      </c>
      <c r="E13" s="18">
        <f t="shared" si="0"/>
        <v>1015577.2294996998</v>
      </c>
      <c r="F13" s="8"/>
      <c r="G13" s="8"/>
      <c r="H13" s="19">
        <v>1995</v>
      </c>
      <c r="I13" s="18">
        <f t="shared" ref="I13:K13" si="14">Q13+AC13</f>
        <v>1196035.38069891</v>
      </c>
      <c r="J13" s="18">
        <f t="shared" si="14"/>
        <v>111827.00694138801</v>
      </c>
      <c r="K13" s="18">
        <f t="shared" si="14"/>
        <v>655211.32142600033</v>
      </c>
      <c r="L13" s="18">
        <f t="shared" si="2"/>
        <v>1963073.7090662983</v>
      </c>
      <c r="M13" s="8"/>
      <c r="O13" s="8"/>
      <c r="P13" s="36">
        <v>1995</v>
      </c>
      <c r="Q13" s="8">
        <v>328835</v>
      </c>
      <c r="R13" s="8">
        <v>23178</v>
      </c>
      <c r="S13" s="8">
        <v>7852</v>
      </c>
      <c r="T13" s="8"/>
      <c r="V13" s="36">
        <v>1995</v>
      </c>
      <c r="W13" s="8">
        <v>397461.37332851981</v>
      </c>
      <c r="X13" s="8">
        <v>56043.283701680011</v>
      </c>
      <c r="Y13" s="8">
        <v>202207.57246949998</v>
      </c>
      <c r="AB13" s="36">
        <v>1995</v>
      </c>
      <c r="AC13" s="8">
        <v>867200.3806989101</v>
      </c>
      <c r="AD13" s="8">
        <v>88649.006941388012</v>
      </c>
      <c r="AE13" s="8">
        <v>647359.32142600033</v>
      </c>
      <c r="AF13" s="20"/>
      <c r="AK13"/>
      <c r="AL13"/>
      <c r="AM13"/>
      <c r="AN13"/>
      <c r="AO13"/>
    </row>
    <row r="14" spans="1:41" x14ac:dyDescent="0.25">
      <c r="A14" s="19">
        <v>1996</v>
      </c>
      <c r="B14" s="18">
        <f t="shared" si="3"/>
        <v>653962.26525696996</v>
      </c>
      <c r="C14" s="18">
        <f t="shared" si="4"/>
        <v>73485.704053999987</v>
      </c>
      <c r="D14" s="18">
        <f t="shared" si="5"/>
        <v>23811.272589000007</v>
      </c>
      <c r="E14" s="18">
        <f t="shared" si="0"/>
        <v>751259.24189996999</v>
      </c>
      <c r="F14" s="8"/>
      <c r="G14" s="8"/>
      <c r="H14" s="19">
        <v>1996</v>
      </c>
      <c r="I14" s="18">
        <f t="shared" ref="I14:K14" si="15">Q14+AC14</f>
        <v>856034.41701681609</v>
      </c>
      <c r="J14" s="18">
        <f t="shared" si="15"/>
        <v>111707.91492649</v>
      </c>
      <c r="K14" s="18">
        <f t="shared" si="15"/>
        <v>25059.854034700005</v>
      </c>
      <c r="L14" s="18">
        <f t="shared" si="2"/>
        <v>992802.18597800611</v>
      </c>
      <c r="M14" s="8"/>
      <c r="O14" s="8"/>
      <c r="P14" s="36">
        <v>1996</v>
      </c>
      <c r="Q14" s="8">
        <v>268774</v>
      </c>
      <c r="R14" s="8">
        <v>31618</v>
      </c>
      <c r="S14" s="8">
        <v>5944</v>
      </c>
      <c r="T14" s="8"/>
      <c r="V14" s="36">
        <v>1996</v>
      </c>
      <c r="W14" s="8">
        <v>385188.26525697001</v>
      </c>
      <c r="X14" s="8">
        <v>41867.704053999987</v>
      </c>
      <c r="Y14" s="8">
        <v>17867.272589000007</v>
      </c>
      <c r="AB14" s="36">
        <v>1996</v>
      </c>
      <c r="AC14" s="8">
        <v>587260.41701681609</v>
      </c>
      <c r="AD14" s="8">
        <v>80089.914926490004</v>
      </c>
      <c r="AE14" s="8">
        <v>19115.854034700005</v>
      </c>
      <c r="AF14" s="20"/>
      <c r="AK14"/>
      <c r="AL14"/>
      <c r="AM14"/>
      <c r="AN14"/>
      <c r="AO14"/>
    </row>
    <row r="15" spans="1:41" x14ac:dyDescent="0.25">
      <c r="A15" s="19">
        <v>1997</v>
      </c>
      <c r="B15" s="18">
        <f t="shared" si="3"/>
        <v>699558.96186943003</v>
      </c>
      <c r="C15" s="18">
        <f t="shared" si="4"/>
        <v>128513.54824916</v>
      </c>
      <c r="D15" s="18">
        <f t="shared" si="5"/>
        <v>16139.957122399999</v>
      </c>
      <c r="E15" s="18">
        <f t="shared" si="0"/>
        <v>844212.46724099002</v>
      </c>
      <c r="F15" s="8"/>
      <c r="G15" s="8"/>
      <c r="H15" s="19">
        <v>1997</v>
      </c>
      <c r="I15" s="18">
        <f t="shared" ref="I15:K15" si="16">Q15+AC15</f>
        <v>971526.58858554892</v>
      </c>
      <c r="J15" s="18">
        <f t="shared" si="16"/>
        <v>140850.99575268998</v>
      </c>
      <c r="K15" s="18">
        <f t="shared" si="16"/>
        <v>15482.0763726</v>
      </c>
      <c r="L15" s="18">
        <f t="shared" si="2"/>
        <v>1127859.6607108389</v>
      </c>
      <c r="M15" s="8"/>
      <c r="O15" s="8"/>
      <c r="P15" s="36">
        <v>1997</v>
      </c>
      <c r="Q15" s="8">
        <v>298645</v>
      </c>
      <c r="R15" s="8">
        <v>42934</v>
      </c>
      <c r="S15" s="8">
        <v>5327</v>
      </c>
      <c r="T15" s="8"/>
      <c r="V15" s="36">
        <v>1997</v>
      </c>
      <c r="W15" s="8">
        <v>400913.96186943009</v>
      </c>
      <c r="X15" s="8">
        <v>85579.548249159998</v>
      </c>
      <c r="Y15" s="8">
        <v>10812.957122399999</v>
      </c>
      <c r="AB15" s="36">
        <v>1997</v>
      </c>
      <c r="AC15" s="8">
        <v>672881.58858554892</v>
      </c>
      <c r="AD15" s="8">
        <v>97916.995752689982</v>
      </c>
      <c r="AE15" s="8">
        <v>10155.0763726</v>
      </c>
      <c r="AF15" s="20"/>
      <c r="AK15"/>
      <c r="AL15"/>
      <c r="AM15"/>
      <c r="AN15"/>
      <c r="AO15"/>
    </row>
    <row r="16" spans="1:41" x14ac:dyDescent="0.25">
      <c r="A16" s="19">
        <v>1998</v>
      </c>
      <c r="B16" s="18">
        <f t="shared" si="3"/>
        <v>554116.87777909008</v>
      </c>
      <c r="C16" s="18">
        <f t="shared" si="4"/>
        <v>79335.486508415022</v>
      </c>
      <c r="D16" s="18">
        <f t="shared" si="5"/>
        <v>17724.886898620003</v>
      </c>
      <c r="E16" s="18">
        <f t="shared" si="0"/>
        <v>651177.25118612521</v>
      </c>
      <c r="F16" s="8"/>
      <c r="G16" s="8"/>
      <c r="H16" s="19">
        <v>1998</v>
      </c>
      <c r="I16" s="18">
        <f t="shared" ref="I16:K16" si="17">Q16+AC16</f>
        <v>896142.00463168439</v>
      </c>
      <c r="J16" s="18">
        <f t="shared" si="17"/>
        <v>120544.97035701203</v>
      </c>
      <c r="K16" s="18">
        <f t="shared" si="17"/>
        <v>26664.129780430001</v>
      </c>
      <c r="L16" s="18">
        <f t="shared" si="2"/>
        <v>1043351.1047691264</v>
      </c>
      <c r="M16" s="8"/>
      <c r="O16" s="8"/>
      <c r="P16" s="36">
        <v>1998</v>
      </c>
      <c r="Q16" s="8">
        <v>222926</v>
      </c>
      <c r="R16" s="8">
        <v>23181</v>
      </c>
      <c r="S16" s="8">
        <v>7687</v>
      </c>
      <c r="T16" s="8"/>
      <c r="V16" s="36">
        <v>1998</v>
      </c>
      <c r="W16" s="8">
        <v>331190.87777909008</v>
      </c>
      <c r="X16" s="8">
        <v>56154.486508415015</v>
      </c>
      <c r="Y16" s="8">
        <v>10037.886898620001</v>
      </c>
      <c r="AB16" s="36">
        <v>1998</v>
      </c>
      <c r="AC16" s="8">
        <v>673216.00463168439</v>
      </c>
      <c r="AD16" s="8">
        <v>97363.970357012033</v>
      </c>
      <c r="AE16" s="8">
        <v>18977.129780430001</v>
      </c>
      <c r="AF16" s="20"/>
      <c r="AK16"/>
      <c r="AL16"/>
      <c r="AM16"/>
      <c r="AN16"/>
      <c r="AO16"/>
    </row>
    <row r="17" spans="1:41" x14ac:dyDescent="0.25">
      <c r="A17" s="19">
        <v>1999</v>
      </c>
      <c r="B17" s="18">
        <f t="shared" si="3"/>
        <v>550311.521538998</v>
      </c>
      <c r="C17" s="18">
        <f t="shared" si="4"/>
        <v>97751.640044670028</v>
      </c>
      <c r="D17" s="18">
        <f t="shared" si="5"/>
        <v>12156.399429800002</v>
      </c>
      <c r="E17" s="18">
        <f t="shared" si="0"/>
        <v>660219.56101346808</v>
      </c>
      <c r="F17" s="8"/>
      <c r="G17" s="8"/>
      <c r="H17" s="19">
        <v>1999</v>
      </c>
      <c r="I17" s="18">
        <f t="shared" ref="I17:K17" si="18">Q17+AC17</f>
        <v>1649690.3975223012</v>
      </c>
      <c r="J17" s="18">
        <f t="shared" si="18"/>
        <v>212748.68030181588</v>
      </c>
      <c r="K17" s="18">
        <f t="shared" si="18"/>
        <v>21498.340439999996</v>
      </c>
      <c r="L17" s="18">
        <f t="shared" si="2"/>
        <v>1883937.4182641171</v>
      </c>
      <c r="M17" s="8"/>
      <c r="O17" s="8"/>
      <c r="P17" s="36">
        <v>1999</v>
      </c>
      <c r="Q17" s="8">
        <v>146834</v>
      </c>
      <c r="R17" s="8">
        <v>20664</v>
      </c>
      <c r="S17" s="8">
        <v>4097</v>
      </c>
      <c r="T17" s="8"/>
      <c r="V17" s="36">
        <v>1999</v>
      </c>
      <c r="W17" s="8">
        <v>403477.52153899806</v>
      </c>
      <c r="X17" s="8">
        <v>77087.640044670028</v>
      </c>
      <c r="Y17" s="8">
        <v>8059.3994298000016</v>
      </c>
      <c r="AB17" s="36">
        <v>1999</v>
      </c>
      <c r="AC17" s="8">
        <v>1502856.3975223012</v>
      </c>
      <c r="AD17" s="8">
        <v>192084.68030181588</v>
      </c>
      <c r="AE17" s="8">
        <v>17401.340439999996</v>
      </c>
      <c r="AF17" s="20"/>
      <c r="AK17"/>
      <c r="AL17"/>
      <c r="AM17"/>
      <c r="AN17"/>
      <c r="AO17"/>
    </row>
    <row r="18" spans="1:41" x14ac:dyDescent="0.25">
      <c r="A18" s="19">
        <v>2000</v>
      </c>
      <c r="B18" s="18">
        <f t="shared" si="3"/>
        <v>699054.13821642403</v>
      </c>
      <c r="C18" s="18">
        <f t="shared" si="4"/>
        <v>124034.361965331</v>
      </c>
      <c r="D18" s="18">
        <f t="shared" si="5"/>
        <v>65015.631965520013</v>
      </c>
      <c r="E18" s="18">
        <f t="shared" si="0"/>
        <v>888104.13214727503</v>
      </c>
      <c r="F18" s="8"/>
      <c r="G18" s="8"/>
      <c r="H18" s="19">
        <v>2000</v>
      </c>
      <c r="I18" s="18">
        <f t="shared" ref="I18:K18" si="19">Q18+AC18</f>
        <v>1950827.1352892837</v>
      </c>
      <c r="J18" s="18">
        <f t="shared" si="19"/>
        <v>278320.64280462387</v>
      </c>
      <c r="K18" s="18">
        <f t="shared" si="19"/>
        <v>235330.46266142599</v>
      </c>
      <c r="L18" s="18">
        <f t="shared" si="2"/>
        <v>2464478.2407553336</v>
      </c>
      <c r="M18" s="8"/>
      <c r="O18" s="8"/>
      <c r="P18" s="36">
        <v>2000</v>
      </c>
      <c r="Q18" s="8">
        <v>176605</v>
      </c>
      <c r="R18" s="8">
        <v>16379</v>
      </c>
      <c r="S18" s="8">
        <v>4207</v>
      </c>
      <c r="T18" s="8"/>
      <c r="V18" s="36">
        <v>2000</v>
      </c>
      <c r="W18" s="8">
        <v>522449.13821642403</v>
      </c>
      <c r="X18" s="8">
        <v>107655.361965331</v>
      </c>
      <c r="Y18" s="8">
        <v>60808.631965520013</v>
      </c>
      <c r="AB18" s="36">
        <v>2000</v>
      </c>
      <c r="AC18" s="8">
        <v>1774222.1352892837</v>
      </c>
      <c r="AD18" s="8">
        <v>261941.64280462387</v>
      </c>
      <c r="AE18" s="8">
        <v>231123.46266142599</v>
      </c>
      <c r="AF18" s="20"/>
      <c r="AK18"/>
      <c r="AL18"/>
      <c r="AM18"/>
      <c r="AN18"/>
      <c r="AO18"/>
    </row>
    <row r="19" spans="1:41" x14ac:dyDescent="0.25">
      <c r="A19" s="19">
        <v>2001</v>
      </c>
      <c r="B19" s="18">
        <f t="shared" si="3"/>
        <v>795743.00040198036</v>
      </c>
      <c r="C19" s="18">
        <f t="shared" si="4"/>
        <v>133089.77534917404</v>
      </c>
      <c r="D19" s="18">
        <f t="shared" si="5"/>
        <v>30719.837664489998</v>
      </c>
      <c r="E19" s="18">
        <f t="shared" si="0"/>
        <v>959552.61341564439</v>
      </c>
      <c r="F19" s="8"/>
      <c r="G19" s="8"/>
      <c r="H19" s="19">
        <v>2001</v>
      </c>
      <c r="I19" s="18">
        <f t="shared" ref="I19:K19" si="20">Q19+AC19</f>
        <v>1181576.2834350804</v>
      </c>
      <c r="J19" s="18">
        <f t="shared" si="20"/>
        <v>306382.69572570879</v>
      </c>
      <c r="K19" s="18">
        <f t="shared" si="20"/>
        <v>82362.265053620024</v>
      </c>
      <c r="L19" s="18">
        <f t="shared" si="2"/>
        <v>1570321.2442144093</v>
      </c>
      <c r="M19" s="8"/>
      <c r="O19" s="8"/>
      <c r="P19" s="36">
        <v>2001</v>
      </c>
      <c r="Q19" s="8">
        <v>180036</v>
      </c>
      <c r="R19" s="8">
        <v>21775</v>
      </c>
      <c r="S19" s="8">
        <v>2896</v>
      </c>
      <c r="T19" s="8"/>
      <c r="V19" s="36">
        <v>2001</v>
      </c>
      <c r="W19" s="8">
        <v>615707.00040198036</v>
      </c>
      <c r="X19" s="8">
        <v>111314.77534917404</v>
      </c>
      <c r="Y19" s="8">
        <v>27823.837664489998</v>
      </c>
      <c r="Z19" s="20"/>
      <c r="AA19" s="20"/>
      <c r="AB19" s="36">
        <v>2001</v>
      </c>
      <c r="AC19" s="8">
        <v>1001540.2834350804</v>
      </c>
      <c r="AD19" s="8">
        <v>284607.69572570879</v>
      </c>
      <c r="AE19" s="8">
        <v>79466.265053620024</v>
      </c>
      <c r="AF19" s="20"/>
      <c r="AG19" s="20"/>
      <c r="AH19" s="20"/>
      <c r="AI19" s="20"/>
      <c r="AJ19" s="20"/>
      <c r="AN19"/>
      <c r="AO19"/>
    </row>
    <row r="20" spans="1:41" x14ac:dyDescent="0.25">
      <c r="A20" s="19">
        <v>2002</v>
      </c>
      <c r="B20" s="18">
        <f t="shared" si="3"/>
        <v>669694.21151223988</v>
      </c>
      <c r="C20" s="18">
        <f t="shared" si="4"/>
        <v>94397.324461669967</v>
      </c>
      <c r="D20" s="18">
        <f t="shared" si="5"/>
        <v>18333.932020209999</v>
      </c>
      <c r="E20" s="18">
        <f t="shared" si="0"/>
        <v>782425.46799411986</v>
      </c>
      <c r="F20" s="8"/>
      <c r="G20" s="8"/>
      <c r="H20" s="19">
        <v>2002</v>
      </c>
      <c r="I20" s="18">
        <f t="shared" ref="I20:K20" si="21">Q20+AC20</f>
        <v>1698262.1639960583</v>
      </c>
      <c r="J20" s="18">
        <f t="shared" si="21"/>
        <v>244330.98135973996</v>
      </c>
      <c r="K20" s="18">
        <f t="shared" si="21"/>
        <v>37305.950465320006</v>
      </c>
      <c r="L20" s="18">
        <f t="shared" si="2"/>
        <v>1979899.0958211182</v>
      </c>
      <c r="M20" s="8"/>
      <c r="O20" s="8"/>
      <c r="P20" s="36">
        <v>2002</v>
      </c>
      <c r="Q20" s="8">
        <v>228835</v>
      </c>
      <c r="R20" s="8">
        <v>18689</v>
      </c>
      <c r="S20" s="8">
        <v>2800</v>
      </c>
      <c r="T20" s="8"/>
      <c r="V20" s="36">
        <v>2002</v>
      </c>
      <c r="W20" s="8">
        <v>440859.21151223988</v>
      </c>
      <c r="X20" s="8">
        <v>75708.324461669967</v>
      </c>
      <c r="Y20" s="8">
        <v>15533.932020209999</v>
      </c>
      <c r="Z20" s="20"/>
      <c r="AA20" s="20"/>
      <c r="AB20" s="36">
        <v>2002</v>
      </c>
      <c r="AC20" s="8">
        <v>1469427.1639960583</v>
      </c>
      <c r="AD20" s="8">
        <v>225641.98135973996</v>
      </c>
      <c r="AE20" s="8">
        <v>34505.950465320006</v>
      </c>
      <c r="AF20" s="20"/>
      <c r="AG20" s="20"/>
      <c r="AH20" s="20"/>
      <c r="AI20" s="20"/>
      <c r="AJ20" s="20"/>
      <c r="AN20"/>
      <c r="AO20"/>
    </row>
    <row r="21" spans="1:41" x14ac:dyDescent="0.25">
      <c r="A21" s="19">
        <v>2003</v>
      </c>
      <c r="B21" s="18">
        <f t="shared" si="3"/>
        <v>861561.67267480982</v>
      </c>
      <c r="C21" s="18">
        <f t="shared" si="4"/>
        <v>119983.77916288697</v>
      </c>
      <c r="D21" s="18">
        <f t="shared" si="5"/>
        <v>28895.802348100005</v>
      </c>
      <c r="E21" s="18">
        <f t="shared" si="0"/>
        <v>1010441.2541857968</v>
      </c>
      <c r="F21" s="8"/>
      <c r="G21" s="8"/>
      <c r="H21" s="19">
        <v>2003</v>
      </c>
      <c r="I21" s="18">
        <f t="shared" ref="I21:K21" si="22">Q21+AC21</f>
        <v>1588003.5912507887</v>
      </c>
      <c r="J21" s="18">
        <f t="shared" si="22"/>
        <v>322544.70804340485</v>
      </c>
      <c r="K21" s="18">
        <f t="shared" si="22"/>
        <v>53445.171013999992</v>
      </c>
      <c r="L21" s="18">
        <f t="shared" si="2"/>
        <v>1963993.4703081935</v>
      </c>
      <c r="M21" s="8"/>
      <c r="P21" s="36">
        <v>2003</v>
      </c>
      <c r="Q21" s="8">
        <v>188171</v>
      </c>
      <c r="R21" s="8">
        <v>13347</v>
      </c>
      <c r="S21" s="8">
        <v>3139</v>
      </c>
      <c r="T21" s="8"/>
      <c r="V21" s="36">
        <v>2003</v>
      </c>
      <c r="W21" s="8">
        <v>673390.67267480982</v>
      </c>
      <c r="X21" s="8">
        <v>106636.77916288697</v>
      </c>
      <c r="Y21" s="8">
        <v>25756.802348100005</v>
      </c>
      <c r="AB21" s="36">
        <v>2003</v>
      </c>
      <c r="AC21" s="8">
        <v>1399832.5912507887</v>
      </c>
      <c r="AD21" s="8">
        <v>309197.70804340485</v>
      </c>
      <c r="AE21" s="8">
        <v>50306.171013999992</v>
      </c>
      <c r="AF21" s="20"/>
      <c r="AK21"/>
      <c r="AL21"/>
      <c r="AM21"/>
      <c r="AN21"/>
      <c r="AO21"/>
    </row>
    <row r="22" spans="1:41" x14ac:dyDescent="0.25">
      <c r="A22" s="19">
        <v>2004</v>
      </c>
      <c r="B22" s="18">
        <f t="shared" si="3"/>
        <v>521178.82889641984</v>
      </c>
      <c r="C22" s="18">
        <f t="shared" si="4"/>
        <v>99376.321551188012</v>
      </c>
      <c r="D22" s="18">
        <f t="shared" si="5"/>
        <v>10742.135565600001</v>
      </c>
      <c r="E22" s="18">
        <f t="shared" si="0"/>
        <v>631297.28601320786</v>
      </c>
      <c r="F22" s="8"/>
      <c r="G22" s="8"/>
      <c r="H22" s="19">
        <v>2004</v>
      </c>
      <c r="I22" s="18">
        <f t="shared" ref="I22:K22" si="23">Q22+AC22</f>
        <v>1000050.806999926</v>
      </c>
      <c r="J22" s="18">
        <f t="shared" si="23"/>
        <v>139368.99579653761</v>
      </c>
      <c r="K22" s="18">
        <f t="shared" si="23"/>
        <v>13569.864626299999</v>
      </c>
      <c r="L22" s="18">
        <f t="shared" si="2"/>
        <v>1152989.6674227635</v>
      </c>
      <c r="M22" s="8"/>
      <c r="P22" s="36">
        <v>2004</v>
      </c>
      <c r="Q22" s="8">
        <v>152417</v>
      </c>
      <c r="R22" s="8">
        <v>11621</v>
      </c>
      <c r="S22" s="8">
        <v>3022</v>
      </c>
      <c r="T22" s="8"/>
      <c r="V22" s="36">
        <v>2004</v>
      </c>
      <c r="W22" s="8">
        <v>368761.82889641984</v>
      </c>
      <c r="X22" s="8">
        <v>87755.321551188012</v>
      </c>
      <c r="Y22" s="8">
        <v>7720.1355656000005</v>
      </c>
      <c r="AB22" s="36">
        <v>2004</v>
      </c>
      <c r="AC22" s="8">
        <v>847633.80699992599</v>
      </c>
      <c r="AD22" s="8">
        <v>127747.99579653761</v>
      </c>
      <c r="AE22" s="8">
        <v>10547.864626299999</v>
      </c>
      <c r="AF22" s="20"/>
      <c r="AK22"/>
      <c r="AL22"/>
      <c r="AM22"/>
      <c r="AN22"/>
      <c r="AO22"/>
    </row>
    <row r="23" spans="1:41" x14ac:dyDescent="0.25">
      <c r="A23" s="19">
        <v>2005</v>
      </c>
      <c r="B23" s="18">
        <f t="shared" si="3"/>
        <v>647683.86038239999</v>
      </c>
      <c r="C23" s="18">
        <f t="shared" si="4"/>
        <v>112893.40762449199</v>
      </c>
      <c r="D23" s="18">
        <f t="shared" si="5"/>
        <v>3931.1036082999999</v>
      </c>
      <c r="E23" s="18">
        <f t="shared" si="0"/>
        <v>764508.37161519192</v>
      </c>
      <c r="F23" s="8"/>
      <c r="G23" s="8"/>
      <c r="H23" s="19">
        <v>2005</v>
      </c>
      <c r="I23" s="18">
        <f t="shared" ref="I23:K23" si="24">Q23+AC23</f>
        <v>1116634.2358871596</v>
      </c>
      <c r="J23" s="18">
        <f t="shared" si="24"/>
        <v>204966.87217096309</v>
      </c>
      <c r="K23" s="18">
        <f t="shared" si="24"/>
        <v>4300.0670132000005</v>
      </c>
      <c r="L23" s="18">
        <f t="shared" si="2"/>
        <v>1325901.1750713226</v>
      </c>
      <c r="M23" s="8"/>
      <c r="N23" s="20"/>
      <c r="O23" s="20"/>
      <c r="P23" s="36">
        <v>2005</v>
      </c>
      <c r="Q23" s="8">
        <v>123298</v>
      </c>
      <c r="R23" s="8">
        <v>8485</v>
      </c>
      <c r="S23" s="8">
        <v>1785</v>
      </c>
      <c r="T23" s="8"/>
      <c r="V23" s="36">
        <v>2005</v>
      </c>
      <c r="W23" s="8">
        <v>524385.86038239999</v>
      </c>
      <c r="X23" s="8">
        <v>104408.40762449199</v>
      </c>
      <c r="Y23" s="8">
        <v>2146.1036082999999</v>
      </c>
      <c r="Z23" s="20"/>
      <c r="AA23" s="20"/>
      <c r="AB23" s="36">
        <v>2005</v>
      </c>
      <c r="AC23" s="8">
        <v>993336.23588715971</v>
      </c>
      <c r="AD23" s="8">
        <v>196481.87217096309</v>
      </c>
      <c r="AE23" s="8">
        <v>2515.0670132000005</v>
      </c>
      <c r="AF23" s="20"/>
      <c r="AG23" s="20"/>
      <c r="AH23" s="20"/>
      <c r="AI23" s="20"/>
      <c r="AJ23" s="20"/>
      <c r="AN23"/>
      <c r="AO23"/>
    </row>
    <row r="24" spans="1:41" x14ac:dyDescent="0.25">
      <c r="A24" s="19">
        <v>2006</v>
      </c>
      <c r="B24" s="18">
        <f t="shared" si="3"/>
        <v>621989.13662426709</v>
      </c>
      <c r="C24" s="18">
        <f t="shared" si="4"/>
        <v>66093.68528470998</v>
      </c>
      <c r="D24" s="18">
        <f t="shared" si="5"/>
        <v>9176.6854893199998</v>
      </c>
      <c r="E24" s="18">
        <f t="shared" si="0"/>
        <v>697259.50739829708</v>
      </c>
      <c r="F24" s="8"/>
      <c r="G24" s="8"/>
      <c r="H24" s="19">
        <v>2006</v>
      </c>
      <c r="I24" s="18">
        <f t="shared" ref="I24:K24" si="25">Q24+AC24</f>
        <v>1191814.8811101208</v>
      </c>
      <c r="J24" s="18">
        <f t="shared" si="25"/>
        <v>144141.59802695393</v>
      </c>
      <c r="K24" s="18">
        <f t="shared" si="25"/>
        <v>9253.9103844399997</v>
      </c>
      <c r="L24" s="18">
        <f t="shared" si="2"/>
        <v>1345210.3895215148</v>
      </c>
      <c r="M24" s="8"/>
      <c r="N24" s="20"/>
      <c r="O24" s="20"/>
      <c r="P24" s="36">
        <v>2006</v>
      </c>
      <c r="Q24" s="8">
        <v>100935</v>
      </c>
      <c r="R24" s="8">
        <v>7389</v>
      </c>
      <c r="S24" s="8">
        <v>3755</v>
      </c>
      <c r="T24" s="8"/>
      <c r="V24" s="36">
        <v>2006</v>
      </c>
      <c r="W24" s="8">
        <v>521054.13662426709</v>
      </c>
      <c r="X24" s="8">
        <v>58704.68528470998</v>
      </c>
      <c r="Y24" s="8">
        <v>5421.6854893199998</v>
      </c>
      <c r="Z24" s="20"/>
      <c r="AA24" s="20"/>
      <c r="AB24" s="36">
        <v>2006</v>
      </c>
      <c r="AC24" s="8">
        <v>1090879.8811101208</v>
      </c>
      <c r="AD24" s="8">
        <v>136752.59802695393</v>
      </c>
      <c r="AE24" s="8">
        <v>5498.9103844399997</v>
      </c>
      <c r="AF24" s="20"/>
      <c r="AG24" s="20"/>
      <c r="AH24" s="20"/>
      <c r="AI24" s="20"/>
      <c r="AJ24" s="20"/>
      <c r="AN24"/>
      <c r="AO24"/>
    </row>
    <row r="25" spans="1:41" x14ac:dyDescent="0.25">
      <c r="A25" s="19">
        <v>2007</v>
      </c>
      <c r="B25" s="18">
        <f t="shared" si="3"/>
        <v>798329.95080700936</v>
      </c>
      <c r="C25" s="18">
        <f t="shared" si="4"/>
        <v>80450.655506399009</v>
      </c>
      <c r="D25" s="18">
        <f t="shared" si="5"/>
        <v>16748.899067800001</v>
      </c>
      <c r="E25" s="18">
        <f t="shared" si="0"/>
        <v>895529.50538120838</v>
      </c>
      <c r="F25" s="8"/>
      <c r="G25" s="8"/>
      <c r="H25" s="19">
        <v>2007</v>
      </c>
      <c r="I25" s="18">
        <f t="shared" ref="I25:K25" si="26">Q25+AC25</f>
        <v>1437037.1030567233</v>
      </c>
      <c r="J25" s="18">
        <f t="shared" si="26"/>
        <v>160622.0146986749</v>
      </c>
      <c r="K25" s="18">
        <f t="shared" si="26"/>
        <v>16748.899067800001</v>
      </c>
      <c r="L25" s="18">
        <f t="shared" si="2"/>
        <v>1614408.0168231982</v>
      </c>
      <c r="P25" s="36">
        <v>2007</v>
      </c>
      <c r="Q25" s="8">
        <v>97198</v>
      </c>
      <c r="R25" s="8">
        <v>5311</v>
      </c>
      <c r="S25" s="8">
        <v>5048</v>
      </c>
      <c r="T25" s="8"/>
      <c r="V25" s="36">
        <v>2007</v>
      </c>
      <c r="W25" s="8">
        <v>701131.95080700936</v>
      </c>
      <c r="X25" s="8">
        <v>75139.655506399009</v>
      </c>
      <c r="Y25" s="8">
        <v>11700.899067800001</v>
      </c>
      <c r="AB25" s="36">
        <v>2007</v>
      </c>
      <c r="AC25" s="8">
        <v>1339839.1030567233</v>
      </c>
      <c r="AD25" s="8">
        <v>155311.0146986749</v>
      </c>
      <c r="AE25" s="8">
        <v>11700.899067800001</v>
      </c>
      <c r="AF25" s="20"/>
      <c r="AK25"/>
      <c r="AL25"/>
      <c r="AM25"/>
      <c r="AN25"/>
      <c r="AO25"/>
    </row>
    <row r="26" spans="1:41" x14ac:dyDescent="0.25">
      <c r="A26" s="19">
        <v>2008</v>
      </c>
      <c r="B26" s="18">
        <f t="shared" si="3"/>
        <v>531155.75174359581</v>
      </c>
      <c r="C26" s="18">
        <f t="shared" si="4"/>
        <v>91073.669397124206</v>
      </c>
      <c r="D26" s="18">
        <f t="shared" si="5"/>
        <v>44089.502929399998</v>
      </c>
      <c r="E26" s="18">
        <f t="shared" si="0"/>
        <v>666318.92407011997</v>
      </c>
      <c r="F26" s="8"/>
      <c r="G26" s="8"/>
      <c r="H26" s="19">
        <v>2008</v>
      </c>
      <c r="I26" s="18">
        <f t="shared" ref="I26:K26" si="27">Q26+AC26</f>
        <v>923065.00790669338</v>
      </c>
      <c r="J26" s="18">
        <f t="shared" si="27"/>
        <v>144621.28706763891</v>
      </c>
      <c r="K26" s="18">
        <f t="shared" si="27"/>
        <v>65991.039220999999</v>
      </c>
      <c r="L26" s="18">
        <f t="shared" si="2"/>
        <v>1133677.3341953321</v>
      </c>
      <c r="P26" s="36">
        <v>2008</v>
      </c>
      <c r="Q26" s="8">
        <v>102953</v>
      </c>
      <c r="R26" s="8">
        <v>5654</v>
      </c>
      <c r="S26" s="8">
        <v>7675</v>
      </c>
      <c r="T26" s="8"/>
      <c r="V26" s="36">
        <v>2008</v>
      </c>
      <c r="W26" s="8">
        <v>428202.75174359587</v>
      </c>
      <c r="X26" s="8">
        <v>85419.669397124206</v>
      </c>
      <c r="Y26" s="8">
        <v>36414.502929399998</v>
      </c>
      <c r="AB26" s="36">
        <v>2008</v>
      </c>
      <c r="AC26" s="8">
        <v>820112.00790669338</v>
      </c>
      <c r="AD26" s="8">
        <v>138967.28706763891</v>
      </c>
      <c r="AE26" s="8">
        <v>58316.039220999999</v>
      </c>
      <c r="AF26" s="20"/>
      <c r="AK26"/>
      <c r="AL26"/>
      <c r="AM26"/>
      <c r="AN26"/>
      <c r="AO26"/>
    </row>
    <row r="27" spans="1:41" x14ac:dyDescent="0.25">
      <c r="A27" s="19">
        <v>2009</v>
      </c>
      <c r="B27" s="18">
        <f t="shared" si="3"/>
        <v>403423.492352392</v>
      </c>
      <c r="C27" s="18">
        <f t="shared" si="4"/>
        <v>54971.917234336004</v>
      </c>
      <c r="D27" s="18">
        <f t="shared" si="5"/>
        <v>20277.406789160003</v>
      </c>
      <c r="E27" s="18">
        <f t="shared" si="0"/>
        <v>478672.81637588801</v>
      </c>
      <c r="F27" s="8"/>
      <c r="G27" s="8"/>
      <c r="H27" s="19">
        <v>2009</v>
      </c>
      <c r="I27" s="18">
        <f t="shared" ref="I27:K27" si="28">Q27+AC27</f>
        <v>897182.02320099191</v>
      </c>
      <c r="J27" s="18">
        <f t="shared" si="28"/>
        <v>113699.07461037998</v>
      </c>
      <c r="K27" s="18">
        <f t="shared" si="28"/>
        <v>46861.552826830004</v>
      </c>
      <c r="L27" s="18">
        <f t="shared" si="2"/>
        <v>1057742.650638202</v>
      </c>
      <c r="P27" s="36">
        <v>2009</v>
      </c>
      <c r="Q27" s="8">
        <v>131742</v>
      </c>
      <c r="R27" s="8">
        <v>3926</v>
      </c>
      <c r="S27" s="8">
        <v>5953</v>
      </c>
      <c r="T27" s="8"/>
      <c r="V27" s="36">
        <v>2009</v>
      </c>
      <c r="W27" s="8">
        <v>271681.492352392</v>
      </c>
      <c r="X27" s="8">
        <v>51045.917234336004</v>
      </c>
      <c r="Y27" s="8">
        <v>14324.406789160003</v>
      </c>
      <c r="AB27" s="36">
        <v>2009</v>
      </c>
      <c r="AC27" s="8">
        <v>765440.02320099191</v>
      </c>
      <c r="AD27" s="8">
        <v>109773.07461037998</v>
      </c>
      <c r="AE27" s="8">
        <v>40908.552826830004</v>
      </c>
      <c r="AF27" s="20"/>
      <c r="AK27"/>
      <c r="AL27"/>
      <c r="AM27"/>
      <c r="AN27"/>
      <c r="AO27"/>
    </row>
    <row r="28" spans="1:41" x14ac:dyDescent="0.25">
      <c r="A28" s="19">
        <v>2010</v>
      </c>
      <c r="B28" s="18">
        <f t="shared" si="3"/>
        <v>344472.818479429</v>
      </c>
      <c r="C28" s="18">
        <f t="shared" si="4"/>
        <v>31286.354840579897</v>
      </c>
      <c r="D28" s="18">
        <f t="shared" si="5"/>
        <v>8257.1655974000005</v>
      </c>
      <c r="E28" s="18">
        <f t="shared" si="0"/>
        <v>384016.3389174089</v>
      </c>
      <c r="F28" s="8"/>
      <c r="G28" s="8"/>
      <c r="H28" s="19">
        <v>2010</v>
      </c>
      <c r="I28" s="18">
        <f t="shared" ref="I28:K28" si="29">Q28+AC28</f>
        <v>550924.74145659222</v>
      </c>
      <c r="J28" s="18">
        <f t="shared" si="29"/>
        <v>53358.724294073283</v>
      </c>
      <c r="K28" s="18">
        <f t="shared" si="29"/>
        <v>8257.1655974000005</v>
      </c>
      <c r="L28" s="18">
        <f t="shared" si="2"/>
        <v>612540.63134806557</v>
      </c>
      <c r="P28" s="36">
        <v>2010</v>
      </c>
      <c r="Q28" s="8">
        <v>134062</v>
      </c>
      <c r="R28" s="8">
        <v>3733</v>
      </c>
      <c r="S28" s="8">
        <v>4589</v>
      </c>
      <c r="T28" s="8"/>
      <c r="V28" s="36">
        <v>2010</v>
      </c>
      <c r="W28" s="8">
        <v>210410.818479429</v>
      </c>
      <c r="X28" s="8">
        <v>27553.354840579897</v>
      </c>
      <c r="Y28" s="8">
        <v>3668.1655974000005</v>
      </c>
      <c r="AB28" s="36">
        <v>2010</v>
      </c>
      <c r="AC28" s="8">
        <v>416862.74145659216</v>
      </c>
      <c r="AD28" s="8">
        <v>49625.724294073283</v>
      </c>
      <c r="AE28" s="8">
        <v>3668.1655974000005</v>
      </c>
      <c r="AF28" s="20"/>
      <c r="AK28"/>
      <c r="AL28"/>
      <c r="AM28"/>
      <c r="AN28"/>
      <c r="AO28"/>
    </row>
    <row r="29" spans="1:41" x14ac:dyDescent="0.25">
      <c r="A29" s="19">
        <v>2011</v>
      </c>
      <c r="B29" s="18">
        <f t="shared" si="3"/>
        <v>364840.77832263487</v>
      </c>
      <c r="C29" s="18">
        <f t="shared" si="4"/>
        <v>32492.722334809991</v>
      </c>
      <c r="D29" s="18">
        <f t="shared" si="5"/>
        <v>75426.920358399992</v>
      </c>
      <c r="E29" s="18">
        <f t="shared" si="0"/>
        <v>472760.42101584485</v>
      </c>
      <c r="F29" s="8"/>
      <c r="G29" s="8"/>
      <c r="H29" s="19">
        <v>2011</v>
      </c>
      <c r="I29" s="18">
        <f t="shared" ref="I29:K29" si="30">Q29+AC29</f>
        <v>618882.84553722793</v>
      </c>
      <c r="J29" s="18">
        <f t="shared" si="30"/>
        <v>64215.344283489991</v>
      </c>
      <c r="K29" s="18">
        <f t="shared" si="30"/>
        <v>112503.83203439999</v>
      </c>
      <c r="L29" s="18">
        <f t="shared" si="2"/>
        <v>795602.02185511787</v>
      </c>
      <c r="P29" s="36">
        <v>2011</v>
      </c>
      <c r="Q29" s="8">
        <v>84020</v>
      </c>
      <c r="R29" s="8">
        <v>1921</v>
      </c>
      <c r="S29" s="8">
        <v>4293</v>
      </c>
      <c r="T29" s="8"/>
      <c r="V29" s="36">
        <v>2011</v>
      </c>
      <c r="W29" s="8">
        <v>280820.77832263487</v>
      </c>
      <c r="X29" s="8">
        <v>30571.722334809991</v>
      </c>
      <c r="Y29" s="8">
        <v>71133.920358399992</v>
      </c>
      <c r="AB29" s="36">
        <v>2011</v>
      </c>
      <c r="AC29" s="8">
        <v>534862.84553722793</v>
      </c>
      <c r="AD29" s="8">
        <v>62294.344283489991</v>
      </c>
      <c r="AE29" s="8">
        <v>108210.83203439999</v>
      </c>
      <c r="AF29" s="20"/>
      <c r="AK29"/>
      <c r="AL29"/>
      <c r="AM29"/>
      <c r="AN29"/>
      <c r="AO29"/>
    </row>
    <row r="30" spans="1:41" s="20" customFormat="1" x14ac:dyDescent="0.25">
      <c r="A30" s="19">
        <v>2012</v>
      </c>
      <c r="B30" s="18">
        <f t="shared" si="3"/>
        <v>445567.5174050419</v>
      </c>
      <c r="C30" s="18">
        <f t="shared" si="4"/>
        <v>73066.332221625998</v>
      </c>
      <c r="D30" s="18">
        <f t="shared" si="5"/>
        <v>29406.518319999996</v>
      </c>
      <c r="E30" s="18">
        <f t="shared" si="0"/>
        <v>548040.36794666795</v>
      </c>
      <c r="F30" s="8"/>
      <c r="G30" s="8"/>
      <c r="H30" s="19">
        <v>2012</v>
      </c>
      <c r="I30" s="18">
        <f t="shared" ref="I30:K30" si="31">Q30+AC30</f>
        <v>606312.10880836891</v>
      </c>
      <c r="J30" s="18">
        <f t="shared" si="31"/>
        <v>92373.638970981963</v>
      </c>
      <c r="K30" s="18">
        <f t="shared" si="31"/>
        <v>42572.609763799992</v>
      </c>
      <c r="L30" s="18">
        <f t="shared" si="2"/>
        <v>741258.35754315089</v>
      </c>
      <c r="M30"/>
      <c r="N30"/>
      <c r="O30"/>
      <c r="P30" s="36">
        <v>2012</v>
      </c>
      <c r="Q30" s="8">
        <v>118889</v>
      </c>
      <c r="R30" s="8">
        <v>2408</v>
      </c>
      <c r="S30" s="8">
        <v>2840</v>
      </c>
      <c r="T30" s="8"/>
      <c r="V30" s="36">
        <v>2012</v>
      </c>
      <c r="W30" s="8">
        <v>326678.5174050419</v>
      </c>
      <c r="X30" s="8">
        <v>70658.332221625998</v>
      </c>
      <c r="Y30" s="8">
        <v>26566.518319999996</v>
      </c>
      <c r="Z30"/>
      <c r="AA30"/>
      <c r="AB30" s="36">
        <v>2012</v>
      </c>
      <c r="AC30" s="8">
        <v>487423.10880836885</v>
      </c>
      <c r="AD30" s="8">
        <v>89965.638970981963</v>
      </c>
      <c r="AE30" s="8">
        <v>39732.609763799992</v>
      </c>
      <c r="AG30"/>
      <c r="AH30"/>
      <c r="AI30"/>
      <c r="AJ30"/>
      <c r="AK30"/>
      <c r="AL30"/>
      <c r="AM30"/>
    </row>
    <row r="31" spans="1:41" s="20" customFormat="1" x14ac:dyDescent="0.25">
      <c r="A31" s="19">
        <v>2013</v>
      </c>
      <c r="B31" s="18">
        <f t="shared" si="3"/>
        <v>856380.2144409602</v>
      </c>
      <c r="C31" s="18">
        <f t="shared" si="4"/>
        <v>91945.809690865979</v>
      </c>
      <c r="D31" s="18">
        <f t="shared" si="5"/>
        <v>8536.5251824000006</v>
      </c>
      <c r="E31" s="18">
        <f t="shared" si="0"/>
        <v>956862.54931422614</v>
      </c>
      <c r="F31" s="8"/>
      <c r="G31" s="8"/>
      <c r="H31" s="19">
        <v>2013</v>
      </c>
      <c r="I31" s="18">
        <f t="shared" ref="I31:K31" si="32">Q31+AC31</f>
        <v>2103041.8675925503</v>
      </c>
      <c r="J31" s="18">
        <f t="shared" si="32"/>
        <v>202456.94651098902</v>
      </c>
      <c r="K31" s="18">
        <f t="shared" si="32"/>
        <v>15874.752743200006</v>
      </c>
      <c r="L31" s="18">
        <f t="shared" si="2"/>
        <v>2321373.5668467395</v>
      </c>
      <c r="M31"/>
      <c r="N31"/>
      <c r="O31"/>
      <c r="P31" s="36">
        <v>2013</v>
      </c>
      <c r="Q31" s="8">
        <v>145737</v>
      </c>
      <c r="R31" s="8">
        <v>3317</v>
      </c>
      <c r="S31" s="8">
        <v>4531</v>
      </c>
      <c r="T31" s="8"/>
      <c r="V31" s="36">
        <v>2013</v>
      </c>
      <c r="W31" s="8">
        <v>710643.2144409602</v>
      </c>
      <c r="X31" s="8">
        <v>88628.809690865979</v>
      </c>
      <c r="Y31" s="8">
        <v>4005.5251824000006</v>
      </c>
      <c r="Z31"/>
      <c r="AA31"/>
      <c r="AB31" s="36">
        <v>2013</v>
      </c>
      <c r="AC31" s="8">
        <v>1957304.8675925503</v>
      </c>
      <c r="AD31" s="8">
        <v>199139.94651098902</v>
      </c>
      <c r="AE31" s="8">
        <v>11343.752743200006</v>
      </c>
      <c r="AG31"/>
      <c r="AH31"/>
      <c r="AI31"/>
      <c r="AJ31"/>
      <c r="AK31"/>
      <c r="AL31"/>
      <c r="AM31"/>
    </row>
    <row r="32" spans="1:41" x14ac:dyDescent="0.25">
      <c r="A32" s="19">
        <v>2014</v>
      </c>
      <c r="B32" s="18">
        <f t="shared" si="3"/>
        <v>870928.30813552311</v>
      </c>
      <c r="C32" s="18">
        <f t="shared" si="4"/>
        <v>96915.424791241006</v>
      </c>
      <c r="D32" s="18">
        <f t="shared" si="5"/>
        <v>30620.295699999999</v>
      </c>
      <c r="E32" s="18">
        <f t="shared" si="0"/>
        <v>998464.02862676408</v>
      </c>
      <c r="F32" s="8"/>
      <c r="G32" s="8"/>
      <c r="H32" s="19">
        <v>2014</v>
      </c>
      <c r="I32" s="18">
        <f t="shared" ref="I32:K32" si="33">Q32+AC32</f>
        <v>2939597.7038302575</v>
      </c>
      <c r="J32" s="18">
        <f t="shared" si="33"/>
        <v>264235.93607674027</v>
      </c>
      <c r="K32" s="18">
        <f t="shared" si="33"/>
        <v>83815.302887999977</v>
      </c>
      <c r="L32" s="18">
        <f t="shared" si="2"/>
        <v>3287648.9427949977</v>
      </c>
      <c r="P32" s="36">
        <v>2014</v>
      </c>
      <c r="Q32" s="8">
        <v>157754</v>
      </c>
      <c r="R32" s="8">
        <v>3900</v>
      </c>
      <c r="S32" s="8">
        <v>4017</v>
      </c>
      <c r="T32" s="8"/>
      <c r="V32" s="36">
        <v>2014</v>
      </c>
      <c r="W32" s="8">
        <v>713174.30813552311</v>
      </c>
      <c r="X32" s="8">
        <v>93015.424791241006</v>
      </c>
      <c r="Y32" s="8">
        <v>26603.295699999999</v>
      </c>
      <c r="AB32" s="36">
        <v>2014</v>
      </c>
      <c r="AC32" s="8">
        <v>2781843.7038302575</v>
      </c>
      <c r="AD32" s="8">
        <v>260335.9360767403</v>
      </c>
      <c r="AE32" s="8">
        <v>79798.302887999977</v>
      </c>
      <c r="AF32" s="20"/>
      <c r="AK32"/>
      <c r="AL32"/>
      <c r="AM32"/>
      <c r="AN32"/>
      <c r="AO32"/>
    </row>
    <row r="33" spans="1:41" x14ac:dyDescent="0.25">
      <c r="A33" s="19">
        <v>2015</v>
      </c>
      <c r="B33" s="18">
        <f t="shared" si="3"/>
        <v>648048.05315878987</v>
      </c>
      <c r="C33" s="18">
        <f t="shared" si="4"/>
        <v>69288.208006686968</v>
      </c>
      <c r="D33" s="18">
        <f t="shared" si="5"/>
        <v>9324.0112597000007</v>
      </c>
      <c r="E33" s="18">
        <f t="shared" si="0"/>
        <v>726660.27242517693</v>
      </c>
      <c r="F33" s="8"/>
      <c r="G33" s="8"/>
      <c r="H33" s="19">
        <v>2015</v>
      </c>
      <c r="I33" s="18">
        <f t="shared" ref="I33:K33" si="34">Q33+AC33</f>
        <v>1752327.28883581</v>
      </c>
      <c r="J33" s="18">
        <f t="shared" si="34"/>
        <v>150962.38352636198</v>
      </c>
      <c r="K33" s="18">
        <f t="shared" si="34"/>
        <v>10215.4591048</v>
      </c>
      <c r="L33" s="18">
        <f t="shared" si="2"/>
        <v>1913505.1314669719</v>
      </c>
      <c r="M33" s="20"/>
      <c r="N33" s="20"/>
      <c r="O33" s="20"/>
      <c r="P33" s="36">
        <v>2015</v>
      </c>
      <c r="Q33" s="8">
        <v>162603</v>
      </c>
      <c r="R33" s="8">
        <v>2454</v>
      </c>
      <c r="S33" s="8">
        <v>4663</v>
      </c>
      <c r="T33" s="8"/>
      <c r="V33" s="36">
        <v>2015</v>
      </c>
      <c r="W33" s="8">
        <v>485445.05315878981</v>
      </c>
      <c r="X33" s="8">
        <v>66834.208006686968</v>
      </c>
      <c r="Y33" s="8">
        <v>4661.0112596999998</v>
      </c>
      <c r="AB33" s="36">
        <v>2015</v>
      </c>
      <c r="AC33" s="8">
        <v>1589724.28883581</v>
      </c>
      <c r="AD33" s="8">
        <v>148508.38352636198</v>
      </c>
      <c r="AE33" s="8">
        <v>5552.4591048000002</v>
      </c>
      <c r="AF33" s="20"/>
      <c r="AK33"/>
      <c r="AL33"/>
      <c r="AM33"/>
      <c r="AN33"/>
      <c r="AO33"/>
    </row>
    <row r="34" spans="1:41" s="20" customFormat="1" x14ac:dyDescent="0.25">
      <c r="A34" s="19">
        <v>2016</v>
      </c>
      <c r="B34" s="18">
        <f t="shared" si="3"/>
        <v>1132192.4080016373</v>
      </c>
      <c r="C34" s="18">
        <f t="shared" si="4"/>
        <v>87354.057561348003</v>
      </c>
      <c r="D34" s="18">
        <f t="shared" si="5"/>
        <v>6491.1146678000005</v>
      </c>
      <c r="E34" s="18">
        <f t="shared" ref="E34:E35" si="35">SUM(B34:D34)</f>
        <v>1226037.5802307853</v>
      </c>
      <c r="F34" s="8"/>
      <c r="G34" s="8"/>
      <c r="H34" s="19">
        <v>2016</v>
      </c>
      <c r="I34" s="18">
        <f t="shared" ref="I34:K34" si="36">Q34+AC34</f>
        <v>4113464.4224234056</v>
      </c>
      <c r="J34" s="18">
        <f t="shared" si="36"/>
        <v>195551.96447200605</v>
      </c>
      <c r="K34" s="18">
        <f t="shared" si="36"/>
        <v>6491.1146678000005</v>
      </c>
      <c r="L34" s="18">
        <f t="shared" si="2"/>
        <v>4315507.5015632119</v>
      </c>
      <c r="P34" s="36">
        <v>2016</v>
      </c>
      <c r="Q34" s="8">
        <v>159825</v>
      </c>
      <c r="R34" s="8">
        <v>6712</v>
      </c>
      <c r="S34" s="8">
        <v>6285</v>
      </c>
      <c r="T34" s="8"/>
      <c r="V34" s="36">
        <v>2016</v>
      </c>
      <c r="W34" s="8">
        <v>972367.40800163732</v>
      </c>
      <c r="X34" s="8">
        <v>80642.057561348003</v>
      </c>
      <c r="Y34" s="8">
        <v>206.11466780000001</v>
      </c>
      <c r="Z34"/>
      <c r="AA34"/>
      <c r="AB34" s="36">
        <v>2016</v>
      </c>
      <c r="AC34" s="8">
        <v>3953639.4224234056</v>
      </c>
      <c r="AD34" s="8">
        <v>188839.96447200605</v>
      </c>
      <c r="AE34" s="8">
        <v>206.11466780000001</v>
      </c>
      <c r="AG34"/>
      <c r="AH34"/>
      <c r="AI34"/>
      <c r="AJ34"/>
      <c r="AK34"/>
      <c r="AL34"/>
      <c r="AM34"/>
    </row>
    <row r="35" spans="1:41" s="20" customFormat="1" x14ac:dyDescent="0.25">
      <c r="A35" s="19">
        <v>2017</v>
      </c>
      <c r="B35" s="18">
        <f t="shared" si="3"/>
        <v>881030.18111789972</v>
      </c>
      <c r="C35" s="18">
        <f t="shared" si="4"/>
        <v>81923.86904790996</v>
      </c>
      <c r="D35" s="18">
        <f t="shared" si="5"/>
        <v>92592.670856339988</v>
      </c>
      <c r="E35" s="18">
        <f t="shared" si="35"/>
        <v>1055546.7210221498</v>
      </c>
      <c r="F35" s="8"/>
      <c r="G35" s="8"/>
      <c r="H35" s="19">
        <v>2017</v>
      </c>
      <c r="I35" s="18">
        <f t="shared" ref="I35:K35" si="37">Q35+AC35</f>
        <v>3188207.1222692812</v>
      </c>
      <c r="J35" s="18">
        <f t="shared" si="37"/>
        <v>160925.66482751805</v>
      </c>
      <c r="K35" s="18">
        <f t="shared" si="37"/>
        <v>613759.93731259985</v>
      </c>
      <c r="L35" s="18">
        <f t="shared" si="2"/>
        <v>3962892.7244093991</v>
      </c>
      <c r="P35" s="36">
        <v>2017</v>
      </c>
      <c r="Q35" s="8">
        <v>102353</v>
      </c>
      <c r="R35" s="8">
        <v>4379</v>
      </c>
      <c r="S35" s="8">
        <v>2750</v>
      </c>
      <c r="T35" s="8"/>
      <c r="V35" s="36">
        <v>2017</v>
      </c>
      <c r="W35" s="8">
        <v>778677.18111789972</v>
      </c>
      <c r="X35" s="8">
        <v>77544.86904790996</v>
      </c>
      <c r="Y35" s="8">
        <v>89842.670856339988</v>
      </c>
      <c r="Z35"/>
      <c r="AA35"/>
      <c r="AB35" s="36">
        <v>2017</v>
      </c>
      <c r="AC35" s="8">
        <v>3085854.1222692812</v>
      </c>
      <c r="AD35" s="8">
        <v>156546.66482751805</v>
      </c>
      <c r="AE35" s="8">
        <v>611009.93731259985</v>
      </c>
      <c r="AG35"/>
      <c r="AH35"/>
      <c r="AI35"/>
      <c r="AJ35"/>
      <c r="AK35"/>
      <c r="AL35"/>
      <c r="AM35"/>
    </row>
    <row r="36" spans="1:41" x14ac:dyDescent="0.25">
      <c r="A36" s="37"/>
      <c r="B36" s="103"/>
      <c r="C36" s="103"/>
      <c r="D36" s="103"/>
      <c r="E36" s="103"/>
      <c r="F36" s="8"/>
      <c r="G36" s="8"/>
      <c r="H36" s="24" t="s">
        <v>105</v>
      </c>
      <c r="I36" s="8">
        <f>AVERAGE(I4:I26)</f>
        <v>1243277.0086724407</v>
      </c>
      <c r="J36" s="8">
        <f t="shared" ref="J36:K36" si="38">AVERAGE(J4:J26)</f>
        <v>183697.36641181313</v>
      </c>
      <c r="K36" s="8">
        <f t="shared" si="38"/>
        <v>135446.70018209724</v>
      </c>
      <c r="L36" s="103"/>
      <c r="M36" s="20"/>
      <c r="N36" s="20"/>
      <c r="O36" s="20"/>
      <c r="P36" s="24" t="s">
        <v>105</v>
      </c>
      <c r="Q36" s="8">
        <f>AVERAGE(Q4:Q26)</f>
        <v>226390.52173913043</v>
      </c>
      <c r="R36" s="8">
        <f t="shared" ref="R36:S36" si="39">AVERAGE(R4:R26)</f>
        <v>22577.434782608696</v>
      </c>
      <c r="S36" s="8">
        <f t="shared" si="39"/>
        <v>5741.782608695652</v>
      </c>
      <c r="T36" s="20"/>
      <c r="AB36" s="24" t="s">
        <v>105</v>
      </c>
      <c r="AC36" s="8">
        <f>AVERAGE(AC4:AC26)</f>
        <v>1016886.4869333103</v>
      </c>
      <c r="AD36" s="8">
        <f t="shared" ref="AD36:AE36" si="40">AVERAGE(AD4:AD26)</f>
        <v>161119.93162920442</v>
      </c>
      <c r="AE36" s="8">
        <f t="shared" si="40"/>
        <v>129704.91757340159</v>
      </c>
      <c r="AF36" s="20"/>
      <c r="AK36"/>
      <c r="AL36"/>
      <c r="AM36"/>
      <c r="AN36"/>
      <c r="AO36"/>
    </row>
    <row r="37" spans="1:41" x14ac:dyDescent="0.25">
      <c r="A37" s="37"/>
      <c r="B37" s="103"/>
      <c r="C37" s="103"/>
      <c r="D37" s="103"/>
      <c r="E37" s="103"/>
      <c r="F37" s="8"/>
      <c r="G37" s="8"/>
      <c r="H37" s="24" t="s">
        <v>106</v>
      </c>
      <c r="I37" s="8">
        <f>AVERAGE(I24:I26)</f>
        <v>1183972.330691179</v>
      </c>
      <c r="J37" s="8">
        <f t="shared" ref="J37:K37" si="41">AVERAGE(J24:J26)</f>
        <v>149794.96659775591</v>
      </c>
      <c r="K37" s="8">
        <f t="shared" si="41"/>
        <v>30664.61622441333</v>
      </c>
      <c r="L37" s="103"/>
      <c r="M37" s="20"/>
      <c r="N37" s="20"/>
      <c r="O37" s="20"/>
      <c r="P37" s="24" t="s">
        <v>106</v>
      </c>
      <c r="Q37" s="8">
        <f>AVERAGE(Q24:Q26)</f>
        <v>100362</v>
      </c>
      <c r="R37" s="8">
        <f t="shared" ref="R37:S37" si="42">AVERAGE(R24:R26)</f>
        <v>6118</v>
      </c>
      <c r="S37" s="8">
        <f t="shared" si="42"/>
        <v>5492.666666666667</v>
      </c>
      <c r="T37" s="20"/>
      <c r="AB37" s="24" t="s">
        <v>106</v>
      </c>
      <c r="AC37" s="8">
        <f>AVERAGE(AC24:AC26)</f>
        <v>1083610.330691179</v>
      </c>
      <c r="AD37" s="8">
        <f t="shared" ref="AD37:AE37" si="43">AVERAGE(AD24:AD26)</f>
        <v>143676.96659775591</v>
      </c>
      <c r="AE37" s="8">
        <f t="shared" si="43"/>
        <v>25171.949557746662</v>
      </c>
      <c r="AF37" s="20"/>
      <c r="AK37"/>
      <c r="AL37"/>
      <c r="AM37"/>
      <c r="AN37"/>
      <c r="AO37"/>
    </row>
    <row r="38" spans="1:41" x14ac:dyDescent="0.25">
      <c r="H38" s="31"/>
      <c r="I38" s="94"/>
      <c r="J38" s="94"/>
      <c r="K38" s="94"/>
      <c r="L38" s="31"/>
      <c r="M38" s="20"/>
      <c r="N38" s="20"/>
      <c r="O38" s="20"/>
      <c r="P38" s="20"/>
      <c r="Q38" s="20"/>
      <c r="R38" s="20"/>
      <c r="S38" s="20"/>
      <c r="T38" s="20"/>
      <c r="U38" s="20"/>
      <c r="V38" s="20"/>
      <c r="W38" s="20"/>
      <c r="X38" s="20"/>
      <c r="AN38"/>
      <c r="AO38"/>
    </row>
    <row r="39" spans="1:41" x14ac:dyDescent="0.25">
      <c r="A39" s="36"/>
      <c r="B39" s="36"/>
      <c r="C39" s="36"/>
      <c r="D39" s="36"/>
      <c r="H39" s="94"/>
      <c r="I39" s="36"/>
      <c r="J39" s="36"/>
      <c r="K39" s="36"/>
      <c r="L39" s="31"/>
      <c r="AN39"/>
      <c r="AO39"/>
    </row>
    <row r="40" spans="1:41" x14ac:dyDescent="0.25">
      <c r="A40" s="37"/>
      <c r="B40" s="8"/>
      <c r="C40" s="8"/>
      <c r="D40" s="8"/>
      <c r="H40" s="99"/>
      <c r="I40" s="10"/>
      <c r="J40" s="10"/>
      <c r="K40" s="10"/>
      <c r="L40" s="31"/>
      <c r="AN40"/>
      <c r="AO40"/>
    </row>
    <row r="41" spans="1:41" x14ac:dyDescent="0.25">
      <c r="A41" s="37"/>
      <c r="B41" s="8"/>
      <c r="C41" s="8"/>
      <c r="D41" s="8"/>
      <c r="H41" s="99"/>
      <c r="I41" s="10"/>
      <c r="J41" s="10"/>
      <c r="K41" s="10"/>
      <c r="L41" s="31"/>
      <c r="AN41"/>
      <c r="AO41"/>
    </row>
    <row r="42" spans="1:41" x14ac:dyDescent="0.25">
      <c r="A42" s="37"/>
      <c r="B42" s="8"/>
      <c r="C42" s="8"/>
      <c r="D42" s="8"/>
      <c r="H42" s="99"/>
      <c r="I42" s="10"/>
      <c r="J42" s="10"/>
      <c r="K42" s="10"/>
      <c r="L42" s="31"/>
      <c r="AN42"/>
      <c r="AO42"/>
    </row>
    <row r="43" spans="1:41" x14ac:dyDescent="0.25">
      <c r="A43" s="37"/>
      <c r="B43" s="8"/>
      <c r="C43" s="8"/>
      <c r="D43" s="8"/>
      <c r="H43" s="99"/>
      <c r="I43" s="10"/>
      <c r="J43" s="10"/>
      <c r="K43" s="10"/>
      <c r="L43" s="31"/>
      <c r="AN43"/>
      <c r="AO43"/>
    </row>
    <row r="44" spans="1:41" x14ac:dyDescent="0.25">
      <c r="A44" s="37"/>
      <c r="B44" s="8"/>
      <c r="C44" s="8"/>
      <c r="D44" s="8"/>
      <c r="H44" s="99"/>
      <c r="I44" s="10"/>
      <c r="J44" s="10"/>
      <c r="K44" s="10"/>
      <c r="L44" s="31"/>
      <c r="AN44"/>
      <c r="AO44"/>
    </row>
    <row r="45" spans="1:41" x14ac:dyDescent="0.25">
      <c r="A45" s="37"/>
      <c r="B45" s="8"/>
      <c r="C45" s="8"/>
      <c r="D45" s="8"/>
      <c r="H45" s="99"/>
      <c r="I45" s="10"/>
      <c r="J45" s="10"/>
      <c r="K45" s="10"/>
      <c r="L45" s="31"/>
      <c r="AN45"/>
      <c r="AO45"/>
    </row>
    <row r="46" spans="1:41" x14ac:dyDescent="0.25">
      <c r="A46" s="37"/>
      <c r="B46" s="8"/>
      <c r="C46" s="8"/>
      <c r="D46" s="8"/>
      <c r="E46" s="20"/>
      <c r="F46" s="20"/>
      <c r="H46" s="99"/>
      <c r="I46" s="10"/>
      <c r="J46" s="10"/>
      <c r="K46" s="10"/>
      <c r="L46" s="31"/>
      <c r="AN46"/>
      <c r="AO46"/>
    </row>
    <row r="47" spans="1:41" x14ac:dyDescent="0.25">
      <c r="A47" s="37"/>
      <c r="B47" s="8"/>
      <c r="C47" s="8"/>
      <c r="D47" s="8"/>
      <c r="E47" s="20"/>
      <c r="F47" s="20"/>
      <c r="H47" s="99"/>
      <c r="I47" s="10"/>
      <c r="J47" s="10"/>
      <c r="K47" s="10"/>
      <c r="L47" s="31"/>
      <c r="AN47"/>
      <c r="AO47"/>
    </row>
    <row r="48" spans="1:41" x14ac:dyDescent="0.25">
      <c r="A48" s="37"/>
      <c r="B48" s="8"/>
      <c r="C48" s="8"/>
      <c r="D48" s="8"/>
      <c r="E48" s="20"/>
      <c r="F48" s="20"/>
      <c r="H48" s="99"/>
      <c r="I48" s="10"/>
      <c r="J48" s="10"/>
      <c r="K48" s="10"/>
      <c r="L48" s="31"/>
      <c r="AN48"/>
      <c r="AO48"/>
    </row>
    <row r="49" spans="1:12" x14ac:dyDescent="0.25">
      <c r="A49" s="37"/>
      <c r="B49" s="8"/>
      <c r="C49" s="8"/>
      <c r="D49" s="8"/>
      <c r="E49" s="20"/>
      <c r="F49" s="20"/>
      <c r="H49" s="99"/>
      <c r="I49" s="10"/>
      <c r="J49" s="10"/>
      <c r="K49" s="10"/>
      <c r="L49" s="31"/>
    </row>
    <row r="50" spans="1:12" x14ac:dyDescent="0.25">
      <c r="A50" s="37"/>
      <c r="B50" s="8"/>
      <c r="C50" s="8"/>
      <c r="D50" s="8"/>
      <c r="E50" s="20"/>
      <c r="F50" s="20"/>
      <c r="H50" s="99"/>
      <c r="I50" s="10"/>
      <c r="J50" s="10"/>
      <c r="K50" s="10"/>
      <c r="L50" s="31"/>
    </row>
    <row r="51" spans="1:12" x14ac:dyDescent="0.25">
      <c r="A51" s="37"/>
      <c r="B51" s="8"/>
      <c r="C51" s="8"/>
      <c r="D51" s="8"/>
      <c r="E51" s="20"/>
      <c r="F51" s="20"/>
      <c r="H51" s="99"/>
      <c r="I51" s="10"/>
      <c r="J51" s="10"/>
      <c r="K51" s="10"/>
      <c r="L51" s="31"/>
    </row>
    <row r="107" spans="9:12" x14ac:dyDescent="0.25">
      <c r="I107" s="111"/>
      <c r="J107" s="111"/>
      <c r="K107" s="111"/>
      <c r="L107" s="111"/>
    </row>
    <row r="108" spans="9:12" x14ac:dyDescent="0.25">
      <c r="I108" s="36"/>
      <c r="J108" s="36"/>
      <c r="K108" s="36"/>
      <c r="L108" s="36"/>
    </row>
    <row r="109" spans="9:12" x14ac:dyDescent="0.25">
      <c r="I109" s="8"/>
      <c r="J109" s="8"/>
      <c r="K109" s="8"/>
      <c r="L109" s="100"/>
    </row>
    <row r="110" spans="9:12" x14ac:dyDescent="0.25">
      <c r="I110" s="8"/>
      <c r="J110" s="8"/>
      <c r="K110" s="8"/>
      <c r="L110" s="100"/>
    </row>
    <row r="111" spans="9:12" x14ac:dyDescent="0.25">
      <c r="I111" s="8"/>
      <c r="J111" s="8"/>
      <c r="K111" s="8"/>
      <c r="L111" s="100"/>
    </row>
    <row r="112" spans="9:12" x14ac:dyDescent="0.25">
      <c r="I112" s="8"/>
      <c r="J112" s="8"/>
      <c r="K112" s="8"/>
      <c r="L112" s="100"/>
    </row>
    <row r="113" spans="9:12" x14ac:dyDescent="0.25">
      <c r="I113" s="8"/>
      <c r="J113" s="8"/>
      <c r="K113" s="8"/>
      <c r="L113" s="100"/>
    </row>
    <row r="114" spans="9:12" x14ac:dyDescent="0.25">
      <c r="I114" s="8"/>
      <c r="J114" s="8"/>
      <c r="K114" s="8"/>
      <c r="L114" s="100"/>
    </row>
    <row r="115" spans="9:12" x14ac:dyDescent="0.25">
      <c r="I115" s="8"/>
      <c r="J115" s="8"/>
      <c r="K115" s="8"/>
      <c r="L115" s="100"/>
    </row>
    <row r="116" spans="9:12" x14ac:dyDescent="0.25">
      <c r="I116" s="8"/>
      <c r="J116" s="8"/>
      <c r="K116" s="8"/>
      <c r="L116" s="100"/>
    </row>
    <row r="117" spans="9:12" x14ac:dyDescent="0.25">
      <c r="I117" s="8"/>
      <c r="J117" s="8"/>
      <c r="K117" s="8"/>
      <c r="L117" s="100"/>
    </row>
    <row r="118" spans="9:12" x14ac:dyDescent="0.25">
      <c r="I118" s="8"/>
      <c r="J118" s="8"/>
      <c r="K118" s="8"/>
      <c r="L118" s="100"/>
    </row>
  </sheetData>
  <mergeCells count="1">
    <mergeCell ref="I107:L107"/>
  </mergeCells>
  <pageMargins left="0.7" right="0.7" top="0.75" bottom="0.75" header="0.3" footer="0.3"/>
  <pageSetup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R59"/>
  <sheetViews>
    <sheetView topLeftCell="P1" workbookViewId="0">
      <selection activeCell="S3" sqref="S3"/>
    </sheetView>
  </sheetViews>
  <sheetFormatPr defaultRowHeight="15" x14ac:dyDescent="0.25"/>
  <cols>
    <col min="2" max="2" width="12.140625" bestFit="1" customWidth="1"/>
    <col min="3" max="3" width="14" bestFit="1" customWidth="1"/>
    <col min="4" max="5" width="11.42578125" bestFit="1" customWidth="1"/>
    <col min="6" max="6" width="12" bestFit="1" customWidth="1"/>
    <col min="7" max="7" width="13.28515625" bestFit="1" customWidth="1"/>
    <col min="9" max="9" width="9.7109375" style="20" customWidth="1"/>
    <col min="10" max="11" width="12.42578125" bestFit="1" customWidth="1"/>
    <col min="12" max="12" width="13.42578125" customWidth="1"/>
    <col min="13" max="13" width="12.42578125" bestFit="1" customWidth="1"/>
    <col min="15" max="15" width="12.7109375" bestFit="1" customWidth="1"/>
    <col min="19" max="19" width="11.28515625" bestFit="1" customWidth="1"/>
    <col min="20" max="20" width="13.140625" bestFit="1" customWidth="1"/>
    <col min="21" max="22" width="10.7109375" bestFit="1" customWidth="1"/>
    <col min="26" max="26" width="11.28515625" bestFit="1" customWidth="1"/>
    <col min="27" max="27" width="13.140625" bestFit="1" customWidth="1"/>
    <col min="28" max="29" width="9.42578125" customWidth="1"/>
    <col min="32" max="32" width="9.5703125" customWidth="1"/>
    <col min="33" max="33" width="11.28515625" bestFit="1" customWidth="1"/>
    <col min="34" max="34" width="13.140625" bestFit="1" customWidth="1"/>
    <col min="35" max="36" width="11.28515625" bestFit="1" customWidth="1"/>
    <col min="39" max="39" width="8.85546875" customWidth="1"/>
    <col min="40" max="40" width="11.28515625" bestFit="1" customWidth="1"/>
    <col min="41" max="41" width="13.140625" bestFit="1" customWidth="1"/>
  </cols>
  <sheetData>
    <row r="1" spans="1:44" x14ac:dyDescent="0.25">
      <c r="A1" t="s">
        <v>44</v>
      </c>
      <c r="I1"/>
      <c r="R1" t="s">
        <v>73</v>
      </c>
      <c r="Y1" s="20" t="s">
        <v>101</v>
      </c>
      <c r="Z1" s="20"/>
      <c r="AA1" s="20"/>
      <c r="AB1" s="20"/>
      <c r="AC1" s="20"/>
      <c r="AF1" s="20" t="s">
        <v>102</v>
      </c>
      <c r="AG1" s="20"/>
      <c r="AH1" s="20"/>
      <c r="AI1" s="20"/>
      <c r="AJ1" s="20"/>
      <c r="AK1" s="20"/>
    </row>
    <row r="2" spans="1:44" s="20" customFormat="1" x14ac:dyDescent="0.25">
      <c r="B2" s="102" t="s">
        <v>22</v>
      </c>
      <c r="C2" s="102" t="s">
        <v>45</v>
      </c>
      <c r="D2" s="102" t="s">
        <v>18</v>
      </c>
      <c r="E2" s="102" t="s">
        <v>32</v>
      </c>
      <c r="J2" s="102" t="s">
        <v>22</v>
      </c>
      <c r="K2" s="102" t="s">
        <v>45</v>
      </c>
      <c r="L2" s="102" t="s">
        <v>18</v>
      </c>
      <c r="M2" s="102" t="s">
        <v>32</v>
      </c>
      <c r="S2" s="42" t="s">
        <v>22</v>
      </c>
      <c r="T2" s="42" t="s">
        <v>45</v>
      </c>
      <c r="U2" s="42" t="s">
        <v>18</v>
      </c>
      <c r="V2" s="42" t="s">
        <v>32</v>
      </c>
      <c r="W2"/>
      <c r="X2"/>
      <c r="Y2"/>
      <c r="Z2" s="42" t="s">
        <v>22</v>
      </c>
      <c r="AA2" s="42" t="s">
        <v>45</v>
      </c>
      <c r="AB2" s="42" t="s">
        <v>18</v>
      </c>
      <c r="AC2" s="42" t="s">
        <v>32</v>
      </c>
      <c r="AD2"/>
      <c r="AE2"/>
      <c r="AG2" s="42" t="s">
        <v>22</v>
      </c>
      <c r="AH2" s="42" t="s">
        <v>45</v>
      </c>
      <c r="AI2" s="42" t="s">
        <v>18</v>
      </c>
      <c r="AJ2" s="42" t="s">
        <v>32</v>
      </c>
      <c r="AL2"/>
      <c r="AM2"/>
      <c r="AN2"/>
      <c r="AO2"/>
      <c r="AP2"/>
      <c r="AQ2"/>
      <c r="AR2"/>
    </row>
    <row r="3" spans="1:44" x14ac:dyDescent="0.25">
      <c r="A3" s="15" t="s">
        <v>23</v>
      </c>
      <c r="B3" s="71" t="s">
        <v>74</v>
      </c>
      <c r="C3" s="71" t="s">
        <v>74</v>
      </c>
      <c r="D3" s="71" t="s">
        <v>74</v>
      </c>
      <c r="E3" s="71" t="s">
        <v>74</v>
      </c>
      <c r="F3" s="15" t="s">
        <v>8</v>
      </c>
      <c r="G3" s="7"/>
      <c r="I3" s="15" t="s">
        <v>23</v>
      </c>
      <c r="J3" s="71" t="s">
        <v>76</v>
      </c>
      <c r="K3" s="71" t="s">
        <v>76</v>
      </c>
      <c r="L3" s="71" t="s">
        <v>76</v>
      </c>
      <c r="M3" s="71" t="s">
        <v>76</v>
      </c>
      <c r="N3" s="15" t="s">
        <v>8</v>
      </c>
      <c r="O3" s="36"/>
      <c r="R3" s="42" t="s">
        <v>23</v>
      </c>
      <c r="S3" s="70" t="s">
        <v>1</v>
      </c>
      <c r="T3" s="70" t="s">
        <v>1</v>
      </c>
      <c r="U3" s="70" t="s">
        <v>1</v>
      </c>
      <c r="V3" s="70" t="s">
        <v>1</v>
      </c>
      <c r="Y3" s="42" t="s">
        <v>23</v>
      </c>
      <c r="Z3" s="70" t="s">
        <v>75</v>
      </c>
      <c r="AA3" s="70" t="s">
        <v>75</v>
      </c>
      <c r="AB3" s="70" t="s">
        <v>75</v>
      </c>
      <c r="AC3" s="70" t="s">
        <v>75</v>
      </c>
      <c r="AF3" s="42" t="s">
        <v>23</v>
      </c>
      <c r="AG3" s="70" t="s">
        <v>77</v>
      </c>
      <c r="AH3" s="70" t="s">
        <v>77</v>
      </c>
      <c r="AI3" s="70" t="s">
        <v>77</v>
      </c>
      <c r="AJ3" s="70" t="s">
        <v>77</v>
      </c>
      <c r="AK3" s="20"/>
    </row>
    <row r="4" spans="1:44" x14ac:dyDescent="0.25">
      <c r="A4" s="19">
        <v>1986</v>
      </c>
      <c r="B4" s="18">
        <f>S4+Z4</f>
        <v>526012.52902003005</v>
      </c>
      <c r="C4" s="18">
        <f>T4+AA4</f>
        <v>1868.2332667090002</v>
      </c>
      <c r="D4" s="18">
        <f>U4+AB4</f>
        <v>114782.37850661699</v>
      </c>
      <c r="E4" s="18">
        <f>V4+AC4</f>
        <v>14537.102388361</v>
      </c>
      <c r="F4" s="18">
        <f>SUM(B4:E4)</f>
        <v>657200.24318171712</v>
      </c>
      <c r="G4" s="8"/>
      <c r="I4" s="19">
        <v>1986</v>
      </c>
      <c r="J4" s="18">
        <f>S4+AG4</f>
        <v>683748.58939290012</v>
      </c>
      <c r="K4" s="18">
        <f t="shared" ref="K4:M4" si="0">T4+AH4</f>
        <v>18302.13059207</v>
      </c>
      <c r="L4" s="18">
        <f t="shared" si="0"/>
        <v>121872.20077350998</v>
      </c>
      <c r="M4" s="18">
        <f t="shared" si="0"/>
        <v>14760.929453409997</v>
      </c>
      <c r="N4" s="18">
        <f>SUM(J4:M4)</f>
        <v>838683.85021189018</v>
      </c>
      <c r="O4" s="8"/>
      <c r="R4" s="36">
        <v>1986</v>
      </c>
      <c r="S4" s="8">
        <v>230042</v>
      </c>
      <c r="T4" s="8">
        <v>0</v>
      </c>
      <c r="U4" s="8">
        <v>0</v>
      </c>
      <c r="V4" s="8"/>
      <c r="Y4" s="36">
        <v>1986</v>
      </c>
      <c r="Z4" s="8">
        <v>295970.52902002999</v>
      </c>
      <c r="AA4" s="8">
        <v>1868.2332667090002</v>
      </c>
      <c r="AB4" s="8">
        <v>114782.37850661699</v>
      </c>
      <c r="AC4" s="8">
        <v>14537.102388361</v>
      </c>
      <c r="AF4" s="36">
        <v>1986</v>
      </c>
      <c r="AG4" s="8">
        <v>453706.58939290012</v>
      </c>
      <c r="AH4" s="8">
        <v>18302.13059207</v>
      </c>
      <c r="AI4" s="8">
        <v>121872.20077350998</v>
      </c>
      <c r="AJ4" s="8">
        <v>14760.929453409997</v>
      </c>
      <c r="AK4" s="20"/>
    </row>
    <row r="5" spans="1:44" x14ac:dyDescent="0.25">
      <c r="A5" s="19">
        <v>1987</v>
      </c>
      <c r="B5" s="18">
        <f t="shared" ref="B5:B35" si="1">S5+Z5</f>
        <v>855360.07498026802</v>
      </c>
      <c r="C5" s="18">
        <f t="shared" ref="C5:C35" si="2">T5+AA5</f>
        <v>53986.968148262997</v>
      </c>
      <c r="D5" s="18">
        <f t="shared" ref="D5:D35" si="3">U5+AB5</f>
        <v>158968.20838590007</v>
      </c>
      <c r="E5" s="18">
        <f t="shared" ref="E5:E35" si="4">V5+AC5</f>
        <v>12118.053479800001</v>
      </c>
      <c r="F5" s="18">
        <f t="shared" ref="F5:F27" si="5">SUM(B5:E5)</f>
        <v>1080433.3049942311</v>
      </c>
      <c r="G5" s="8"/>
      <c r="I5" s="19">
        <v>1987</v>
      </c>
      <c r="J5" s="18">
        <f t="shared" ref="J5:M5" si="6">S5+AG5</f>
        <v>941354.81109314587</v>
      </c>
      <c r="K5" s="18">
        <f t="shared" si="6"/>
        <v>86508.980683770991</v>
      </c>
      <c r="L5" s="18">
        <f t="shared" si="6"/>
        <v>156381.52628053309</v>
      </c>
      <c r="M5" s="18">
        <f t="shared" si="6"/>
        <v>12118.053479800001</v>
      </c>
      <c r="N5" s="18">
        <f t="shared" ref="N5:N27" si="7">SUM(J5:M5)</f>
        <v>1196363.37153725</v>
      </c>
      <c r="O5" s="8"/>
      <c r="R5" s="36">
        <v>1987</v>
      </c>
      <c r="S5" s="8">
        <v>366614</v>
      </c>
      <c r="T5" s="8">
        <v>0</v>
      </c>
      <c r="U5" s="8">
        <v>0</v>
      </c>
      <c r="V5" s="8"/>
      <c r="Y5" s="36">
        <v>1987</v>
      </c>
      <c r="Z5" s="8">
        <v>488746.07498026802</v>
      </c>
      <c r="AA5" s="8">
        <v>53986.968148262997</v>
      </c>
      <c r="AB5" s="8">
        <v>158968.20838590007</v>
      </c>
      <c r="AC5" s="8">
        <v>12118.053479800001</v>
      </c>
      <c r="AF5" s="36">
        <v>1987</v>
      </c>
      <c r="AG5" s="8">
        <v>574740.81109314587</v>
      </c>
      <c r="AH5" s="8">
        <v>86508.980683770991</v>
      </c>
      <c r="AI5" s="8">
        <v>156381.52628053309</v>
      </c>
      <c r="AJ5" s="8">
        <v>12118.053479800001</v>
      </c>
      <c r="AK5" s="20"/>
    </row>
    <row r="6" spans="1:44" x14ac:dyDescent="0.25">
      <c r="A6" s="19">
        <v>1988</v>
      </c>
      <c r="B6" s="18">
        <f t="shared" si="1"/>
        <v>756870.14526670019</v>
      </c>
      <c r="C6" s="18">
        <f t="shared" si="2"/>
        <v>59695.172451210005</v>
      </c>
      <c r="D6" s="18">
        <f t="shared" si="3"/>
        <v>185543.14457652988</v>
      </c>
      <c r="E6" s="18">
        <f t="shared" si="4"/>
        <v>65161.329936309994</v>
      </c>
      <c r="F6" s="18">
        <f t="shared" si="5"/>
        <v>1067269.79223075</v>
      </c>
      <c r="G6" s="8"/>
      <c r="H6" s="8"/>
      <c r="I6" s="19">
        <v>1988</v>
      </c>
      <c r="J6" s="18">
        <f t="shared" ref="J6:M6" si="8">S6+AG6</f>
        <v>825960.26080615108</v>
      </c>
      <c r="K6" s="18">
        <f t="shared" si="8"/>
        <v>481647.06024130003</v>
      </c>
      <c r="L6" s="18">
        <f t="shared" si="8"/>
        <v>181213.90150664389</v>
      </c>
      <c r="M6" s="18">
        <f t="shared" si="8"/>
        <v>360842.33988430002</v>
      </c>
      <c r="N6" s="18">
        <f t="shared" si="7"/>
        <v>1849663.5624383951</v>
      </c>
      <c r="O6" s="8"/>
      <c r="R6" s="36">
        <v>1988</v>
      </c>
      <c r="S6" s="8">
        <v>356464</v>
      </c>
      <c r="T6" s="8">
        <v>0</v>
      </c>
      <c r="U6" s="8">
        <v>0</v>
      </c>
      <c r="V6" s="8"/>
      <c r="Y6" s="36">
        <v>1988</v>
      </c>
      <c r="Z6" s="8">
        <v>400406.14526670019</v>
      </c>
      <c r="AA6" s="8">
        <v>59695.172451210005</v>
      </c>
      <c r="AB6" s="8">
        <v>185543.14457652988</v>
      </c>
      <c r="AC6" s="8">
        <v>65161.329936309994</v>
      </c>
      <c r="AF6" s="36">
        <v>1988</v>
      </c>
      <c r="AG6" s="8">
        <v>469496.26080615108</v>
      </c>
      <c r="AH6" s="8">
        <v>481647.06024130003</v>
      </c>
      <c r="AI6" s="8">
        <v>181213.90150664389</v>
      </c>
      <c r="AJ6" s="8">
        <v>360842.33988430002</v>
      </c>
      <c r="AK6" s="20"/>
    </row>
    <row r="7" spans="1:44" x14ac:dyDescent="0.25">
      <c r="A7" s="19">
        <v>1989</v>
      </c>
      <c r="B7" s="18">
        <f t="shared" si="1"/>
        <v>799893.09869559028</v>
      </c>
      <c r="C7" s="18">
        <f t="shared" si="2"/>
        <v>40985.555965473992</v>
      </c>
      <c r="D7" s="18">
        <f t="shared" si="3"/>
        <v>127745.17151965998</v>
      </c>
      <c r="E7" s="18">
        <f t="shared" si="4"/>
        <v>11312.694452799997</v>
      </c>
      <c r="F7" s="18">
        <f t="shared" si="5"/>
        <v>979936.52063352417</v>
      </c>
      <c r="G7" s="8"/>
      <c r="H7" s="8"/>
      <c r="I7" s="19">
        <v>1989</v>
      </c>
      <c r="J7" s="18">
        <f t="shared" ref="J7:M7" si="9">S7+AG7</f>
        <v>885871.04906831845</v>
      </c>
      <c r="K7" s="18">
        <f t="shared" si="9"/>
        <v>442893.90913149004</v>
      </c>
      <c r="L7" s="18">
        <f t="shared" si="9"/>
        <v>138150.22443446796</v>
      </c>
      <c r="M7" s="18">
        <f t="shared" si="9"/>
        <v>15130.572430999997</v>
      </c>
      <c r="N7" s="18">
        <f t="shared" si="7"/>
        <v>1482045.7550652763</v>
      </c>
      <c r="O7" s="8"/>
      <c r="R7" s="36">
        <v>1989</v>
      </c>
      <c r="S7" s="8">
        <v>360406</v>
      </c>
      <c r="T7" s="8">
        <v>0</v>
      </c>
      <c r="U7" s="8">
        <v>0</v>
      </c>
      <c r="V7" s="8"/>
      <c r="Y7" s="36">
        <v>1989</v>
      </c>
      <c r="Z7" s="8">
        <v>439487.09869559028</v>
      </c>
      <c r="AA7" s="8">
        <v>40985.555965473992</v>
      </c>
      <c r="AB7" s="8">
        <v>127745.17151965998</v>
      </c>
      <c r="AC7" s="8">
        <v>11312.694452799997</v>
      </c>
      <c r="AF7" s="36">
        <v>1989</v>
      </c>
      <c r="AG7" s="8">
        <v>525465.04906831845</v>
      </c>
      <c r="AH7" s="8">
        <v>442893.90913149004</v>
      </c>
      <c r="AI7" s="8">
        <v>138150.22443446796</v>
      </c>
      <c r="AJ7" s="8">
        <v>15130.572430999997</v>
      </c>
      <c r="AK7" s="20"/>
    </row>
    <row r="8" spans="1:44" x14ac:dyDescent="0.25">
      <c r="A8" s="19">
        <v>1990</v>
      </c>
      <c r="B8" s="18">
        <f t="shared" si="1"/>
        <v>1219774.6475258097</v>
      </c>
      <c r="C8" s="18">
        <f t="shared" si="2"/>
        <v>12671.33966242</v>
      </c>
      <c r="D8" s="18">
        <f t="shared" si="3"/>
        <v>89306.783956969957</v>
      </c>
      <c r="E8" s="18">
        <f t="shared" si="4"/>
        <v>27182.314679400002</v>
      </c>
      <c r="F8" s="18">
        <f t="shared" si="5"/>
        <v>1348935.0858245997</v>
      </c>
      <c r="G8" s="8"/>
      <c r="H8" s="8"/>
      <c r="I8" s="19">
        <v>1990</v>
      </c>
      <c r="J8" s="18">
        <f t="shared" ref="J8:M8" si="10">S8+AG8</f>
        <v>1942939.1665226792</v>
      </c>
      <c r="K8" s="18">
        <f t="shared" si="10"/>
        <v>108857.22537099999</v>
      </c>
      <c r="L8" s="18">
        <f t="shared" si="10"/>
        <v>89060.056869369961</v>
      </c>
      <c r="M8" s="18">
        <f t="shared" si="10"/>
        <v>51775.557473000008</v>
      </c>
      <c r="N8" s="18">
        <f t="shared" si="7"/>
        <v>2192632.0062360493</v>
      </c>
      <c r="O8" s="8"/>
      <c r="R8" s="36">
        <v>1990</v>
      </c>
      <c r="S8" s="8">
        <v>441871</v>
      </c>
      <c r="T8" s="8">
        <v>0</v>
      </c>
      <c r="U8" s="8">
        <v>0</v>
      </c>
      <c r="V8" s="8"/>
      <c r="Y8" s="36">
        <v>1990</v>
      </c>
      <c r="Z8" s="8">
        <v>777903.64752580982</v>
      </c>
      <c r="AA8" s="8">
        <v>12671.33966242</v>
      </c>
      <c r="AB8" s="8">
        <v>89306.783956969957</v>
      </c>
      <c r="AC8" s="8">
        <v>27182.314679400002</v>
      </c>
      <c r="AF8" s="36">
        <v>1990</v>
      </c>
      <c r="AG8" s="8">
        <v>1501068.1665226792</v>
      </c>
      <c r="AH8" s="8">
        <v>108857.22537099999</v>
      </c>
      <c r="AI8" s="8">
        <v>89060.056869369961</v>
      </c>
      <c r="AJ8" s="8">
        <v>51775.557473000008</v>
      </c>
      <c r="AK8" s="20"/>
    </row>
    <row r="9" spans="1:44" x14ac:dyDescent="0.25">
      <c r="A9" s="19">
        <v>1991</v>
      </c>
      <c r="B9" s="18">
        <f t="shared" si="1"/>
        <v>1380645.4383798805</v>
      </c>
      <c r="C9" s="18">
        <f t="shared" si="2"/>
        <v>25893.465027569993</v>
      </c>
      <c r="D9" s="18">
        <f t="shared" si="3"/>
        <v>107261.87199789999</v>
      </c>
      <c r="E9" s="18">
        <f t="shared" si="4"/>
        <v>1029.6363839999999</v>
      </c>
      <c r="F9" s="18">
        <f t="shared" si="5"/>
        <v>1514830.4117893507</v>
      </c>
      <c r="G9" s="8"/>
      <c r="H9" s="8"/>
      <c r="I9" s="19">
        <v>1991</v>
      </c>
      <c r="J9" s="18">
        <f t="shared" ref="J9:M9" si="11">S9+AG9</f>
        <v>1425923.1356100016</v>
      </c>
      <c r="K9" s="18">
        <f t="shared" si="11"/>
        <v>325296.82282079</v>
      </c>
      <c r="L9" s="18">
        <f t="shared" si="11"/>
        <v>107288.20215197999</v>
      </c>
      <c r="M9" s="18">
        <f t="shared" si="11"/>
        <v>1029.6363839999999</v>
      </c>
      <c r="N9" s="18">
        <f t="shared" si="7"/>
        <v>1859537.7969667718</v>
      </c>
      <c r="O9" s="8"/>
      <c r="R9" s="36">
        <v>1991</v>
      </c>
      <c r="S9" s="8">
        <v>386663</v>
      </c>
      <c r="T9" s="8">
        <v>0</v>
      </c>
      <c r="U9" s="8">
        <v>0</v>
      </c>
      <c r="V9" s="8"/>
      <c r="Y9" s="36">
        <v>1991</v>
      </c>
      <c r="Z9" s="8">
        <v>993982.43837988051</v>
      </c>
      <c r="AA9" s="8">
        <v>25893.465027569993</v>
      </c>
      <c r="AB9" s="8">
        <v>107261.87199789999</v>
      </c>
      <c r="AC9" s="8">
        <v>1029.6363839999999</v>
      </c>
      <c r="AF9" s="36">
        <v>1991</v>
      </c>
      <c r="AG9" s="8">
        <v>1039260.1356100017</v>
      </c>
      <c r="AH9" s="8">
        <v>325296.82282079</v>
      </c>
      <c r="AI9" s="8">
        <v>107288.20215197999</v>
      </c>
      <c r="AJ9" s="8">
        <v>1029.6363839999999</v>
      </c>
      <c r="AK9" s="20"/>
    </row>
    <row r="10" spans="1:44" x14ac:dyDescent="0.25">
      <c r="A10" s="19">
        <v>1992</v>
      </c>
      <c r="B10" s="18">
        <f t="shared" si="1"/>
        <v>1146161.3910642704</v>
      </c>
      <c r="C10" s="18">
        <f t="shared" si="2"/>
        <v>32541.831495499999</v>
      </c>
      <c r="D10" s="18">
        <f t="shared" si="3"/>
        <v>105393.90652628998</v>
      </c>
      <c r="E10" s="18">
        <f t="shared" si="4"/>
        <v>14369.120457199999</v>
      </c>
      <c r="F10" s="18">
        <f t="shared" si="5"/>
        <v>1298466.2495432603</v>
      </c>
      <c r="G10" s="8"/>
      <c r="I10" s="19">
        <v>1992</v>
      </c>
      <c r="J10" s="18">
        <f t="shared" ref="J10:M10" si="12">S10+AG10</f>
        <v>1576845.5874956707</v>
      </c>
      <c r="K10" s="18">
        <f t="shared" si="12"/>
        <v>214561.63253907999</v>
      </c>
      <c r="L10" s="18">
        <f t="shared" si="12"/>
        <v>147313.67361917492</v>
      </c>
      <c r="M10" s="18">
        <f t="shared" si="12"/>
        <v>36763.632783000001</v>
      </c>
      <c r="N10" s="18">
        <f t="shared" si="7"/>
        <v>1975484.5264369254</v>
      </c>
      <c r="O10" s="8"/>
      <c r="R10" s="36">
        <v>1992</v>
      </c>
      <c r="S10" s="8">
        <v>259774</v>
      </c>
      <c r="T10" s="8">
        <v>0</v>
      </c>
      <c r="U10" s="8">
        <v>0</v>
      </c>
      <c r="V10" s="8">
        <v>2918</v>
      </c>
      <c r="Y10" s="36">
        <v>1992</v>
      </c>
      <c r="Z10" s="8">
        <v>886387.39106427052</v>
      </c>
      <c r="AA10" s="8">
        <v>32541.831495499999</v>
      </c>
      <c r="AB10" s="8">
        <v>105393.90652628998</v>
      </c>
      <c r="AC10" s="8">
        <v>11451.120457199999</v>
      </c>
      <c r="AF10" s="36">
        <v>1992</v>
      </c>
      <c r="AG10" s="8">
        <v>1317071.5874956707</v>
      </c>
      <c r="AH10" s="8">
        <v>214561.63253907999</v>
      </c>
      <c r="AI10" s="8">
        <v>147313.67361917492</v>
      </c>
      <c r="AJ10" s="8">
        <v>33845.632783000001</v>
      </c>
      <c r="AK10" s="20"/>
    </row>
    <row r="11" spans="1:44" x14ac:dyDescent="0.25">
      <c r="A11" s="19">
        <v>1993</v>
      </c>
      <c r="B11" s="18">
        <f t="shared" si="1"/>
        <v>890312.07560734963</v>
      </c>
      <c r="C11" s="18">
        <f t="shared" si="2"/>
        <v>9081.8156432800006</v>
      </c>
      <c r="D11" s="18">
        <f t="shared" si="3"/>
        <v>94389.968463419966</v>
      </c>
      <c r="E11" s="18">
        <f t="shared" si="4"/>
        <v>19457.211616000001</v>
      </c>
      <c r="F11" s="18">
        <f t="shared" si="5"/>
        <v>1013241.0713300497</v>
      </c>
      <c r="G11" s="8"/>
      <c r="I11" s="19">
        <v>1993</v>
      </c>
      <c r="J11" s="18">
        <f t="shared" ref="J11:M11" si="13">S11+AG11</f>
        <v>1173428.5318365097</v>
      </c>
      <c r="K11" s="18">
        <f t="shared" si="13"/>
        <v>59091.14308550999</v>
      </c>
      <c r="L11" s="18">
        <f t="shared" si="13"/>
        <v>84498.565772519985</v>
      </c>
      <c r="M11" s="18">
        <f t="shared" si="13"/>
        <v>68569.476810999986</v>
      </c>
      <c r="N11" s="18">
        <f t="shared" si="7"/>
        <v>1385587.7175055395</v>
      </c>
      <c r="O11" s="8"/>
      <c r="R11" s="36">
        <v>1993</v>
      </c>
      <c r="S11" s="8">
        <v>249164</v>
      </c>
      <c r="T11" s="8">
        <v>0</v>
      </c>
      <c r="U11" s="8">
        <v>0</v>
      </c>
      <c r="V11" s="8">
        <v>5342</v>
      </c>
      <c r="Y11" s="36">
        <v>1993</v>
      </c>
      <c r="Z11" s="8">
        <v>641148.07560734963</v>
      </c>
      <c r="AA11" s="8">
        <v>9081.8156432800006</v>
      </c>
      <c r="AB11" s="8">
        <v>94389.968463419966</v>
      </c>
      <c r="AC11" s="8">
        <v>14115.211615999999</v>
      </c>
      <c r="AF11" s="36">
        <v>1993</v>
      </c>
      <c r="AG11" s="8">
        <v>924264.53183650959</v>
      </c>
      <c r="AH11" s="8">
        <v>59091.14308550999</v>
      </c>
      <c r="AI11" s="8">
        <v>84498.565772519985</v>
      </c>
      <c r="AJ11" s="8">
        <v>63227.476810999986</v>
      </c>
      <c r="AK11" s="20"/>
    </row>
    <row r="12" spans="1:44" x14ac:dyDescent="0.25">
      <c r="A12" s="19">
        <v>1994</v>
      </c>
      <c r="B12" s="18">
        <f t="shared" si="1"/>
        <v>987380.71732873993</v>
      </c>
      <c r="C12" s="18">
        <f t="shared" si="2"/>
        <v>10956.515466730001</v>
      </c>
      <c r="D12" s="18">
        <f t="shared" si="3"/>
        <v>72713.000667381028</v>
      </c>
      <c r="E12" s="18">
        <f t="shared" si="4"/>
        <v>47675.785675519997</v>
      </c>
      <c r="F12" s="18">
        <f t="shared" si="5"/>
        <v>1118726.0191383711</v>
      </c>
      <c r="G12" s="8"/>
      <c r="I12" s="19">
        <v>1994</v>
      </c>
      <c r="J12" s="18">
        <f t="shared" ref="J12:M12" si="14">S12+AG12</f>
        <v>1302437.0025709178</v>
      </c>
      <c r="K12" s="18">
        <f t="shared" si="14"/>
        <v>32146.009871202994</v>
      </c>
      <c r="L12" s="18">
        <f t="shared" si="14"/>
        <v>76693.796443930027</v>
      </c>
      <c r="M12" s="18">
        <f t="shared" si="14"/>
        <v>101743.99352264999</v>
      </c>
      <c r="N12" s="18">
        <f t="shared" si="7"/>
        <v>1513020.802408701</v>
      </c>
      <c r="O12" s="8"/>
      <c r="R12" s="36">
        <v>1994</v>
      </c>
      <c r="S12" s="8">
        <v>307476</v>
      </c>
      <c r="T12" s="8">
        <v>0</v>
      </c>
      <c r="U12" s="8">
        <v>0</v>
      </c>
      <c r="V12" s="8">
        <v>21258</v>
      </c>
      <c r="Y12" s="36">
        <v>1994</v>
      </c>
      <c r="Z12" s="8">
        <v>679904.71732873993</v>
      </c>
      <c r="AA12" s="8">
        <v>10956.515466730001</v>
      </c>
      <c r="AB12" s="8">
        <v>72713.000667381028</v>
      </c>
      <c r="AC12" s="8">
        <v>26417.785675519997</v>
      </c>
      <c r="AF12" s="36">
        <v>1994</v>
      </c>
      <c r="AG12" s="8">
        <v>994961.00257091795</v>
      </c>
      <c r="AH12" s="8">
        <v>32146.009871202994</v>
      </c>
      <c r="AI12" s="8">
        <v>76693.796443930027</v>
      </c>
      <c r="AJ12" s="8">
        <v>80485.993522649995</v>
      </c>
      <c r="AK12" s="20"/>
    </row>
    <row r="13" spans="1:44" x14ac:dyDescent="0.25">
      <c r="A13" s="19">
        <v>1995</v>
      </c>
      <c r="B13" s="18">
        <f t="shared" si="1"/>
        <v>735086.13819418999</v>
      </c>
      <c r="C13" s="18">
        <f t="shared" si="2"/>
        <v>7009.4434820310007</v>
      </c>
      <c r="D13" s="18">
        <f t="shared" si="3"/>
        <v>74515.394531219994</v>
      </c>
      <c r="E13" s="18">
        <f t="shared" si="4"/>
        <v>39087.711756190009</v>
      </c>
      <c r="F13" s="18">
        <f t="shared" si="5"/>
        <v>855698.687963631</v>
      </c>
      <c r="G13" s="8"/>
      <c r="I13" s="19">
        <v>1995</v>
      </c>
      <c r="J13" s="18">
        <f t="shared" ref="J13:M13" si="15">S13+AG13</f>
        <v>801237.00871931179</v>
      </c>
      <c r="K13" s="18">
        <f t="shared" si="15"/>
        <v>20602.8296664136</v>
      </c>
      <c r="L13" s="18">
        <f t="shared" si="15"/>
        <v>80111.148564432995</v>
      </c>
      <c r="M13" s="18">
        <f t="shared" si="15"/>
        <v>53264.18776565</v>
      </c>
      <c r="N13" s="18">
        <f t="shared" si="7"/>
        <v>955215.17471580836</v>
      </c>
      <c r="O13" s="8"/>
      <c r="R13" s="36">
        <v>1995</v>
      </c>
      <c r="S13" s="8">
        <v>312508</v>
      </c>
      <c r="T13" s="8">
        <v>0</v>
      </c>
      <c r="U13" s="8">
        <v>0</v>
      </c>
      <c r="V13" s="8">
        <v>27150</v>
      </c>
      <c r="Y13" s="36">
        <v>1995</v>
      </c>
      <c r="Z13" s="8">
        <v>422578.13819418999</v>
      </c>
      <c r="AA13" s="8">
        <v>7009.4434820310007</v>
      </c>
      <c r="AB13" s="8">
        <v>74515.394531219994</v>
      </c>
      <c r="AC13" s="8">
        <v>11937.711756190007</v>
      </c>
      <c r="AF13" s="36">
        <v>1995</v>
      </c>
      <c r="AG13" s="8">
        <v>488729.00871931185</v>
      </c>
      <c r="AH13" s="8">
        <v>20602.8296664136</v>
      </c>
      <c r="AI13" s="8">
        <v>80111.148564432995</v>
      </c>
      <c r="AJ13" s="8">
        <v>26114.187765650004</v>
      </c>
      <c r="AK13" s="20"/>
    </row>
    <row r="14" spans="1:44" x14ac:dyDescent="0.25">
      <c r="A14" s="19">
        <v>1996</v>
      </c>
      <c r="B14" s="18">
        <f t="shared" si="1"/>
        <v>761893.05400782998</v>
      </c>
      <c r="C14" s="18">
        <f t="shared" si="2"/>
        <v>4220.4442085600003</v>
      </c>
      <c r="D14" s="18">
        <f t="shared" si="3"/>
        <v>41258.886036830001</v>
      </c>
      <c r="E14" s="18">
        <f t="shared" si="4"/>
        <v>46535.710143739998</v>
      </c>
      <c r="F14" s="18">
        <f t="shared" si="5"/>
        <v>853908.09439695999</v>
      </c>
      <c r="G14" s="8"/>
      <c r="I14" s="19">
        <v>1996</v>
      </c>
      <c r="J14" s="18">
        <f t="shared" ref="J14:M14" si="16">S14+AG14</f>
        <v>922103.13724647823</v>
      </c>
      <c r="K14" s="18">
        <f t="shared" si="16"/>
        <v>6089.6966078700007</v>
      </c>
      <c r="L14" s="18">
        <f t="shared" si="16"/>
        <v>40510.904602809991</v>
      </c>
      <c r="M14" s="18">
        <f t="shared" si="16"/>
        <v>215563.93775748994</v>
      </c>
      <c r="N14" s="18">
        <f t="shared" si="7"/>
        <v>1184267.6762146482</v>
      </c>
      <c r="O14" s="8"/>
      <c r="R14" s="36">
        <v>1996</v>
      </c>
      <c r="S14" s="8">
        <v>267584</v>
      </c>
      <c r="T14" s="8">
        <v>0</v>
      </c>
      <c r="U14" s="8">
        <v>0</v>
      </c>
      <c r="V14" s="8">
        <v>18795</v>
      </c>
      <c r="Y14" s="36">
        <v>1996</v>
      </c>
      <c r="Z14" s="8">
        <v>494309.05400782998</v>
      </c>
      <c r="AA14" s="8">
        <v>4220.4442085600003</v>
      </c>
      <c r="AB14" s="8">
        <v>41258.886036830001</v>
      </c>
      <c r="AC14" s="8">
        <v>27740.710143739994</v>
      </c>
      <c r="AF14" s="36">
        <v>1996</v>
      </c>
      <c r="AG14" s="8">
        <v>654519.13724647823</v>
      </c>
      <c r="AH14" s="8">
        <v>6089.6966078700007</v>
      </c>
      <c r="AI14" s="8">
        <v>40510.904602809991</v>
      </c>
      <c r="AJ14" s="8">
        <v>196768.93775748994</v>
      </c>
      <c r="AK14" s="20"/>
    </row>
    <row r="15" spans="1:44" x14ac:dyDescent="0.25">
      <c r="A15" s="19">
        <v>1997</v>
      </c>
      <c r="B15" s="18">
        <f t="shared" si="1"/>
        <v>873444.80824164976</v>
      </c>
      <c r="C15" s="18">
        <f t="shared" si="2"/>
        <v>7197.8543194199992</v>
      </c>
      <c r="D15" s="18">
        <f t="shared" si="3"/>
        <v>53277.975875960015</v>
      </c>
      <c r="E15" s="18">
        <f t="shared" si="4"/>
        <v>15929.721593999997</v>
      </c>
      <c r="F15" s="18">
        <f t="shared" si="5"/>
        <v>949850.36003102968</v>
      </c>
      <c r="G15" s="8"/>
      <c r="I15" s="19">
        <v>1997</v>
      </c>
      <c r="J15" s="18">
        <f t="shared" ref="J15:M15" si="17">S15+AG15</f>
        <v>789605.374243445</v>
      </c>
      <c r="K15" s="18">
        <f t="shared" si="17"/>
        <v>17533.989109360005</v>
      </c>
      <c r="L15" s="18">
        <f t="shared" si="17"/>
        <v>70359.542526943027</v>
      </c>
      <c r="M15" s="18">
        <f t="shared" si="17"/>
        <v>15929.721593999997</v>
      </c>
      <c r="N15" s="18">
        <f t="shared" si="7"/>
        <v>893428.62747374806</v>
      </c>
      <c r="O15" s="8"/>
      <c r="R15" s="36">
        <v>1997</v>
      </c>
      <c r="S15" s="8">
        <v>382329</v>
      </c>
      <c r="T15" s="8">
        <v>0</v>
      </c>
      <c r="U15" s="8">
        <v>0</v>
      </c>
      <c r="V15" s="8">
        <v>9573</v>
      </c>
      <c r="Y15" s="36">
        <v>1997</v>
      </c>
      <c r="Z15" s="8">
        <v>491115.80824164976</v>
      </c>
      <c r="AA15" s="8">
        <v>7197.8543194199992</v>
      </c>
      <c r="AB15" s="8">
        <v>53277.975875960015</v>
      </c>
      <c r="AC15" s="8">
        <v>6356.7215939999969</v>
      </c>
      <c r="AF15" s="36">
        <v>1997</v>
      </c>
      <c r="AG15" s="8">
        <v>407276.374243445</v>
      </c>
      <c r="AH15" s="8">
        <v>17533.989109360005</v>
      </c>
      <c r="AI15" s="8">
        <v>70359.542526943027</v>
      </c>
      <c r="AJ15" s="8">
        <v>6356.7215939999969</v>
      </c>
      <c r="AK15" s="20"/>
    </row>
    <row r="16" spans="1:44" x14ac:dyDescent="0.25">
      <c r="A16" s="19">
        <v>1998</v>
      </c>
      <c r="B16" s="18">
        <f t="shared" si="1"/>
        <v>673571.37392765004</v>
      </c>
      <c r="C16" s="18">
        <f t="shared" si="2"/>
        <v>15093.503376239998</v>
      </c>
      <c r="D16" s="18">
        <f t="shared" si="3"/>
        <v>35120.194376069994</v>
      </c>
      <c r="E16" s="18">
        <f t="shared" si="4"/>
        <v>32812.192080205015</v>
      </c>
      <c r="F16" s="18">
        <f t="shared" si="5"/>
        <v>756597.26376016508</v>
      </c>
      <c r="G16" s="8"/>
      <c r="I16" s="19">
        <v>1998</v>
      </c>
      <c r="J16" s="18">
        <f t="shared" ref="J16:M16" si="18">S16+AG16</f>
        <v>1087689.0311079598</v>
      </c>
      <c r="K16" s="18">
        <f t="shared" si="18"/>
        <v>49313.296559940005</v>
      </c>
      <c r="L16" s="18">
        <f t="shared" si="18"/>
        <v>53086.843294169972</v>
      </c>
      <c r="M16" s="18">
        <f t="shared" si="18"/>
        <v>162134.98564849503</v>
      </c>
      <c r="N16" s="18">
        <f t="shared" si="7"/>
        <v>1352224.1566105648</v>
      </c>
      <c r="O16" s="8"/>
      <c r="R16" s="36">
        <v>1998</v>
      </c>
      <c r="S16" s="8">
        <v>275275</v>
      </c>
      <c r="T16" s="8">
        <v>0</v>
      </c>
      <c r="U16" s="8">
        <v>0</v>
      </c>
      <c r="V16" s="8">
        <v>4342</v>
      </c>
      <c r="Y16" s="36">
        <v>1998</v>
      </c>
      <c r="Z16" s="8">
        <v>398296.37392765004</v>
      </c>
      <c r="AA16" s="8">
        <v>15093.503376239998</v>
      </c>
      <c r="AB16" s="8">
        <v>35120.194376069994</v>
      </c>
      <c r="AC16" s="8">
        <v>28470.192080205012</v>
      </c>
      <c r="AF16" s="36">
        <v>1998</v>
      </c>
      <c r="AG16" s="8">
        <v>812414.03110795992</v>
      </c>
      <c r="AH16" s="8">
        <v>49313.296559940005</v>
      </c>
      <c r="AI16" s="8">
        <v>53086.843294169972</v>
      </c>
      <c r="AJ16" s="8">
        <v>157792.98564849503</v>
      </c>
      <c r="AK16" s="20"/>
    </row>
    <row r="17" spans="1:44" x14ac:dyDescent="0.25">
      <c r="A17" s="19">
        <v>1999</v>
      </c>
      <c r="B17" s="18">
        <f t="shared" si="1"/>
        <v>614977.68059487012</v>
      </c>
      <c r="C17" s="18">
        <f t="shared" si="2"/>
        <v>10081.452979899999</v>
      </c>
      <c r="D17" s="18">
        <f t="shared" si="3"/>
        <v>50836.076137470001</v>
      </c>
      <c r="E17" s="18">
        <f t="shared" si="4"/>
        <v>30391.12079637</v>
      </c>
      <c r="F17" s="18">
        <f t="shared" si="5"/>
        <v>706286.33050861</v>
      </c>
      <c r="G17" s="8"/>
      <c r="I17" s="19">
        <v>1999</v>
      </c>
      <c r="J17" s="18">
        <f t="shared" ref="J17:M17" si="19">S17+AG17</f>
        <v>690371.69920340041</v>
      </c>
      <c r="K17" s="18">
        <f t="shared" si="19"/>
        <v>50887.260700209998</v>
      </c>
      <c r="L17" s="18">
        <f t="shared" si="19"/>
        <v>119910.95310888004</v>
      </c>
      <c r="M17" s="18">
        <f t="shared" si="19"/>
        <v>193439.12731599994</v>
      </c>
      <c r="N17" s="18">
        <f t="shared" si="7"/>
        <v>1054609.0403284905</v>
      </c>
      <c r="O17" s="8"/>
      <c r="R17" s="36">
        <v>1999</v>
      </c>
      <c r="S17" s="8">
        <v>270102</v>
      </c>
      <c r="T17" s="8">
        <v>0</v>
      </c>
      <c r="U17" s="8">
        <v>0</v>
      </c>
      <c r="V17" s="8">
        <v>3095</v>
      </c>
      <c r="Y17" s="36">
        <v>1999</v>
      </c>
      <c r="Z17" s="8">
        <v>344875.68059487018</v>
      </c>
      <c r="AA17" s="8">
        <v>10081.452979899999</v>
      </c>
      <c r="AB17" s="8">
        <v>50836.076137470001</v>
      </c>
      <c r="AC17" s="8">
        <v>27296.12079637</v>
      </c>
      <c r="AF17" s="36">
        <v>1999</v>
      </c>
      <c r="AG17" s="8">
        <v>420269.69920340035</v>
      </c>
      <c r="AH17" s="8">
        <v>50887.260700209998</v>
      </c>
      <c r="AI17" s="8">
        <v>119910.95310888004</v>
      </c>
      <c r="AJ17" s="8">
        <v>190344.12731599994</v>
      </c>
      <c r="AK17" s="20"/>
    </row>
    <row r="18" spans="1:44" x14ac:dyDescent="0.25">
      <c r="A18" s="19">
        <v>2000</v>
      </c>
      <c r="B18" s="18">
        <f t="shared" si="1"/>
        <v>459555.93228307005</v>
      </c>
      <c r="C18" s="18">
        <f t="shared" si="2"/>
        <v>15656.6741029</v>
      </c>
      <c r="D18" s="18">
        <f t="shared" si="3"/>
        <v>96741.580454181967</v>
      </c>
      <c r="E18" s="18">
        <f t="shared" si="4"/>
        <v>21169.18449132</v>
      </c>
      <c r="F18" s="18">
        <f t="shared" si="5"/>
        <v>593123.37133147207</v>
      </c>
      <c r="G18" s="8"/>
      <c r="I18" s="19">
        <v>2000</v>
      </c>
      <c r="J18" s="18">
        <f t="shared" ref="J18:M18" si="20">S18+AG18</f>
        <v>717047.67655487102</v>
      </c>
      <c r="K18" s="18">
        <f t="shared" si="20"/>
        <v>38686.362023380003</v>
      </c>
      <c r="L18" s="18">
        <f t="shared" si="20"/>
        <v>190153.65448970115</v>
      </c>
      <c r="M18" s="18">
        <f t="shared" si="20"/>
        <v>69755.000106699983</v>
      </c>
      <c r="N18" s="18">
        <f t="shared" si="7"/>
        <v>1015642.6931746522</v>
      </c>
      <c r="O18" s="8"/>
      <c r="R18" s="36">
        <v>2000</v>
      </c>
      <c r="S18" s="8">
        <v>249333</v>
      </c>
      <c r="T18" s="8">
        <v>0</v>
      </c>
      <c r="U18" s="8">
        <v>0</v>
      </c>
      <c r="V18" s="8">
        <v>3204</v>
      </c>
      <c r="Y18" s="36">
        <v>2000</v>
      </c>
      <c r="Z18" s="8">
        <v>210222.93228307003</v>
      </c>
      <c r="AA18" s="8">
        <v>15656.6741029</v>
      </c>
      <c r="AB18" s="8">
        <v>96741.580454181967</v>
      </c>
      <c r="AC18" s="8">
        <v>17965.18449132</v>
      </c>
      <c r="AF18" s="36">
        <v>2000</v>
      </c>
      <c r="AG18" s="8">
        <v>467714.67655487108</v>
      </c>
      <c r="AH18" s="8">
        <v>38686.362023380003</v>
      </c>
      <c r="AI18" s="8">
        <v>190153.65448970115</v>
      </c>
      <c r="AJ18" s="8">
        <v>66551.000106699983</v>
      </c>
      <c r="AK18" s="20"/>
    </row>
    <row r="19" spans="1:44" x14ac:dyDescent="0.25">
      <c r="A19" s="19">
        <v>2001</v>
      </c>
      <c r="B19" s="18">
        <f t="shared" si="1"/>
        <v>620642.1409223401</v>
      </c>
      <c r="C19" s="18">
        <f t="shared" si="2"/>
        <v>5537.927624171999</v>
      </c>
      <c r="D19" s="18">
        <f t="shared" si="3"/>
        <v>79222.407790969984</v>
      </c>
      <c r="E19" s="18">
        <f t="shared" si="4"/>
        <v>19574.982500458005</v>
      </c>
      <c r="F19" s="18">
        <f t="shared" si="5"/>
        <v>724977.45883794001</v>
      </c>
      <c r="G19" s="8"/>
      <c r="I19" s="19">
        <v>2001</v>
      </c>
      <c r="J19" s="18">
        <f t="shared" ref="J19:M19" si="21">S19+AG19</f>
        <v>862947.93659533688</v>
      </c>
      <c r="K19" s="18">
        <f t="shared" si="21"/>
        <v>16306.573121181498</v>
      </c>
      <c r="L19" s="18">
        <f t="shared" si="21"/>
        <v>115821.28729998998</v>
      </c>
      <c r="M19" s="18">
        <f t="shared" si="21"/>
        <v>79593.095842032024</v>
      </c>
      <c r="N19" s="18">
        <f t="shared" si="7"/>
        <v>1074668.8928585404</v>
      </c>
      <c r="O19" s="8"/>
      <c r="R19" s="36">
        <v>2001</v>
      </c>
      <c r="S19" s="8">
        <v>246312</v>
      </c>
      <c r="T19" s="8">
        <v>0</v>
      </c>
      <c r="U19" s="8">
        <v>0</v>
      </c>
      <c r="V19" s="8">
        <v>4015</v>
      </c>
      <c r="Y19" s="36">
        <v>2001</v>
      </c>
      <c r="Z19" s="8">
        <v>374330.14092234016</v>
      </c>
      <c r="AA19" s="8">
        <v>5537.927624171999</v>
      </c>
      <c r="AB19" s="8">
        <v>79222.407790969984</v>
      </c>
      <c r="AC19" s="8">
        <v>15559.982500458003</v>
      </c>
      <c r="AF19" s="36">
        <v>2001</v>
      </c>
      <c r="AG19" s="8">
        <v>616635.93659533688</v>
      </c>
      <c r="AH19" s="8">
        <v>16306.573121181498</v>
      </c>
      <c r="AI19" s="8">
        <v>115821.28729998998</v>
      </c>
      <c r="AJ19" s="8">
        <v>75578.095842032024</v>
      </c>
      <c r="AK19" s="20"/>
    </row>
    <row r="20" spans="1:44" x14ac:dyDescent="0.25">
      <c r="A20" s="19">
        <v>2002</v>
      </c>
      <c r="B20" s="18">
        <f t="shared" si="1"/>
        <v>604835.44995108934</v>
      </c>
      <c r="C20" s="18">
        <f t="shared" si="2"/>
        <v>26453.481340492999</v>
      </c>
      <c r="D20" s="18">
        <f t="shared" si="3"/>
        <v>52533.436841602015</v>
      </c>
      <c r="E20" s="18">
        <f t="shared" si="4"/>
        <v>12495.104267224</v>
      </c>
      <c r="F20" s="18">
        <f t="shared" si="5"/>
        <v>696317.47240040824</v>
      </c>
      <c r="G20" s="8"/>
      <c r="I20" s="19">
        <v>2002</v>
      </c>
      <c r="J20" s="18">
        <f t="shared" ref="J20:M20" si="22">S20+AG20</f>
        <v>1086739.6873818471</v>
      </c>
      <c r="K20" s="18">
        <f t="shared" si="22"/>
        <v>465659.426481737</v>
      </c>
      <c r="L20" s="18">
        <f t="shared" si="22"/>
        <v>86266.973119231974</v>
      </c>
      <c r="M20" s="18">
        <f t="shared" si="22"/>
        <v>21661.278613873998</v>
      </c>
      <c r="N20" s="18">
        <f t="shared" si="7"/>
        <v>1660327.36559669</v>
      </c>
      <c r="O20" s="8"/>
      <c r="R20" s="36">
        <v>2002</v>
      </c>
      <c r="S20" s="8">
        <v>247817</v>
      </c>
      <c r="T20" s="8">
        <v>0</v>
      </c>
      <c r="U20" s="8">
        <v>0</v>
      </c>
      <c r="V20" s="8">
        <v>2719</v>
      </c>
      <c r="Y20" s="36">
        <v>2002</v>
      </c>
      <c r="Z20" s="8">
        <v>357018.44995108934</v>
      </c>
      <c r="AA20" s="8">
        <v>26453.481340492999</v>
      </c>
      <c r="AB20" s="8">
        <v>52533.436841602015</v>
      </c>
      <c r="AC20" s="8">
        <v>9776.1042672240001</v>
      </c>
      <c r="AF20" s="36">
        <v>2002</v>
      </c>
      <c r="AG20" s="8">
        <v>838922.68738184706</v>
      </c>
      <c r="AH20" s="8">
        <v>465659.426481737</v>
      </c>
      <c r="AI20" s="8">
        <v>86266.973119231974</v>
      </c>
      <c r="AJ20" s="8">
        <v>18942.278613873998</v>
      </c>
      <c r="AK20" s="20"/>
    </row>
    <row r="21" spans="1:44" x14ac:dyDescent="0.25">
      <c r="A21" s="19">
        <v>2003</v>
      </c>
      <c r="B21" s="18">
        <f t="shared" si="1"/>
        <v>613356.30430138507</v>
      </c>
      <c r="C21" s="18">
        <f t="shared" si="2"/>
        <v>34414.5594698977</v>
      </c>
      <c r="D21" s="18">
        <f t="shared" si="3"/>
        <v>61428.942071259007</v>
      </c>
      <c r="E21" s="18">
        <f t="shared" si="4"/>
        <v>14043.797063253996</v>
      </c>
      <c r="F21" s="18">
        <f t="shared" si="5"/>
        <v>723243.60290579579</v>
      </c>
      <c r="G21" s="8"/>
      <c r="I21" s="19">
        <v>2003</v>
      </c>
      <c r="J21" s="18">
        <f t="shared" ref="J21:M21" si="23">S21+AG21</f>
        <v>853996.48984417983</v>
      </c>
      <c r="K21" s="18">
        <f t="shared" si="23"/>
        <v>365589.5271471499</v>
      </c>
      <c r="L21" s="18">
        <f t="shared" si="23"/>
        <v>199690.08822563372</v>
      </c>
      <c r="M21" s="18">
        <f t="shared" si="23"/>
        <v>74693.042119259975</v>
      </c>
      <c r="N21" s="18">
        <f t="shared" si="7"/>
        <v>1493969.1473362236</v>
      </c>
      <c r="O21" s="8"/>
      <c r="R21" s="36">
        <v>2003</v>
      </c>
      <c r="S21" s="8">
        <v>178712</v>
      </c>
      <c r="T21" s="8">
        <v>0</v>
      </c>
      <c r="U21" s="8">
        <v>0</v>
      </c>
      <c r="V21" s="8">
        <v>3101</v>
      </c>
      <c r="Y21" s="36">
        <v>2003</v>
      </c>
      <c r="Z21" s="8">
        <v>434644.30430138507</v>
      </c>
      <c r="AA21" s="8">
        <v>34414.5594698977</v>
      </c>
      <c r="AB21" s="8">
        <v>61428.942071259007</v>
      </c>
      <c r="AC21" s="8">
        <v>10942.797063253996</v>
      </c>
      <c r="AF21" s="36">
        <v>2003</v>
      </c>
      <c r="AG21" s="8">
        <v>675284.48984417983</v>
      </c>
      <c r="AH21" s="8">
        <v>365589.5271471499</v>
      </c>
      <c r="AI21" s="8">
        <v>199690.08822563372</v>
      </c>
      <c r="AJ21" s="8">
        <v>71592.042119259975</v>
      </c>
      <c r="AK21" s="20"/>
    </row>
    <row r="22" spans="1:44" x14ac:dyDescent="0.25">
      <c r="A22" s="19">
        <v>2004</v>
      </c>
      <c r="B22" s="18">
        <f t="shared" si="1"/>
        <v>671193.12852678716</v>
      </c>
      <c r="C22" s="18">
        <f t="shared" si="2"/>
        <v>18223.730643635601</v>
      </c>
      <c r="D22" s="18">
        <f t="shared" si="3"/>
        <v>64139.111432302976</v>
      </c>
      <c r="E22" s="18">
        <f t="shared" si="4"/>
        <v>25815.258107745998</v>
      </c>
      <c r="F22" s="18">
        <f t="shared" si="5"/>
        <v>779371.22871047177</v>
      </c>
      <c r="G22" s="8"/>
      <c r="I22" s="19">
        <v>2004</v>
      </c>
      <c r="J22" s="18">
        <f t="shared" ref="J22:M22" si="24">S22+AG22</f>
        <v>827634.46615152515</v>
      </c>
      <c r="K22" s="18">
        <f t="shared" si="24"/>
        <v>75546.917158725118</v>
      </c>
      <c r="L22" s="18">
        <f t="shared" si="24"/>
        <v>93340.549976609967</v>
      </c>
      <c r="M22" s="18">
        <f t="shared" si="24"/>
        <v>73884.717652510022</v>
      </c>
      <c r="N22" s="18">
        <f t="shared" si="7"/>
        <v>1070406.6509393703</v>
      </c>
      <c r="O22" s="8"/>
      <c r="R22" s="36">
        <v>2004</v>
      </c>
      <c r="S22" s="8">
        <v>187649</v>
      </c>
      <c r="T22" s="8">
        <v>0</v>
      </c>
      <c r="U22" s="8">
        <v>0</v>
      </c>
      <c r="V22" s="8">
        <v>3064</v>
      </c>
      <c r="Y22" s="36">
        <v>2004</v>
      </c>
      <c r="Z22" s="8">
        <v>483544.12852678716</v>
      </c>
      <c r="AA22" s="8">
        <v>18223.730643635601</v>
      </c>
      <c r="AB22" s="8">
        <v>64139.111432302976</v>
      </c>
      <c r="AC22" s="8">
        <v>22751.258107745998</v>
      </c>
      <c r="AD22" s="20"/>
      <c r="AE22" s="20"/>
      <c r="AF22" s="36">
        <v>2004</v>
      </c>
      <c r="AG22" s="8">
        <v>639985.46615152515</v>
      </c>
      <c r="AH22" s="8">
        <v>75546.917158725118</v>
      </c>
      <c r="AI22" s="8">
        <v>93340.549976609967</v>
      </c>
      <c r="AJ22" s="8">
        <v>70820.717652510022</v>
      </c>
      <c r="AK22" s="20"/>
      <c r="AL22" s="20"/>
      <c r="AM22" s="20"/>
      <c r="AN22" s="20"/>
      <c r="AO22" s="20"/>
      <c r="AP22" s="20"/>
      <c r="AQ22" s="20"/>
      <c r="AR22" s="20"/>
    </row>
    <row r="23" spans="1:44" x14ac:dyDescent="0.25">
      <c r="A23" s="19">
        <v>2005</v>
      </c>
      <c r="B23" s="18">
        <f t="shared" si="1"/>
        <v>574974.71549555811</v>
      </c>
      <c r="C23" s="18">
        <f t="shared" si="2"/>
        <v>8007.6615005740014</v>
      </c>
      <c r="D23" s="18">
        <f t="shared" si="3"/>
        <v>53360.398333898956</v>
      </c>
      <c r="E23" s="18">
        <f t="shared" si="4"/>
        <v>54981.458117589013</v>
      </c>
      <c r="F23" s="18">
        <f t="shared" si="5"/>
        <v>691324.23344762006</v>
      </c>
      <c r="G23" s="8"/>
      <c r="I23" s="19">
        <v>2005</v>
      </c>
      <c r="J23" s="18">
        <f t="shared" ref="J23:M23" si="25">S23+AG23</f>
        <v>788947.14301624813</v>
      </c>
      <c r="K23" s="18">
        <f t="shared" si="25"/>
        <v>97375.21827054098</v>
      </c>
      <c r="L23" s="18">
        <f t="shared" si="25"/>
        <v>92789.93814702805</v>
      </c>
      <c r="M23" s="18">
        <f t="shared" si="25"/>
        <v>140145.22820749108</v>
      </c>
      <c r="N23" s="18">
        <f t="shared" si="7"/>
        <v>1119257.5276413083</v>
      </c>
      <c r="O23" s="8"/>
      <c r="R23" s="36">
        <v>2005</v>
      </c>
      <c r="S23" s="8">
        <v>178009</v>
      </c>
      <c r="T23" s="8">
        <v>0</v>
      </c>
      <c r="U23" s="8">
        <v>0</v>
      </c>
      <c r="V23" s="8">
        <v>2523</v>
      </c>
      <c r="Y23" s="36">
        <v>2005</v>
      </c>
      <c r="Z23" s="8">
        <v>396965.71549555811</v>
      </c>
      <c r="AA23" s="8">
        <v>8007.6615005740014</v>
      </c>
      <c r="AB23" s="8">
        <v>53360.398333898956</v>
      </c>
      <c r="AC23" s="8">
        <v>52458.458117589013</v>
      </c>
      <c r="AD23" s="20"/>
      <c r="AE23" s="20"/>
      <c r="AF23" s="36">
        <v>2005</v>
      </c>
      <c r="AG23" s="8">
        <v>610938.14301624813</v>
      </c>
      <c r="AH23" s="8">
        <v>97375.21827054098</v>
      </c>
      <c r="AI23" s="8">
        <v>92789.93814702805</v>
      </c>
      <c r="AJ23" s="8">
        <v>137622.22820749108</v>
      </c>
      <c r="AK23" s="20"/>
      <c r="AL23" s="20"/>
      <c r="AM23" s="20"/>
      <c r="AN23" s="20"/>
      <c r="AO23" s="20"/>
      <c r="AP23" s="20"/>
      <c r="AQ23" s="20"/>
      <c r="AR23" s="20"/>
    </row>
    <row r="24" spans="1:44" x14ac:dyDescent="0.25">
      <c r="A24" s="19">
        <v>2006</v>
      </c>
      <c r="B24" s="18">
        <f t="shared" si="1"/>
        <v>596074.63317569694</v>
      </c>
      <c r="C24" s="18">
        <f t="shared" si="2"/>
        <v>3792.5484887505995</v>
      </c>
      <c r="D24" s="18">
        <f t="shared" si="3"/>
        <v>53971.174888685993</v>
      </c>
      <c r="E24" s="18">
        <f t="shared" si="4"/>
        <v>22002.372667893</v>
      </c>
      <c r="F24" s="18">
        <f t="shared" si="5"/>
        <v>675840.72922102653</v>
      </c>
      <c r="G24" s="8"/>
      <c r="I24" s="19">
        <v>2006</v>
      </c>
      <c r="J24" s="18">
        <f t="shared" ref="J24:M24" si="26">S24+AG24</f>
        <v>758150.78895002487</v>
      </c>
      <c r="K24" s="18">
        <f t="shared" si="26"/>
        <v>11383.937336144001</v>
      </c>
      <c r="L24" s="18">
        <f t="shared" si="26"/>
        <v>83193.835156200978</v>
      </c>
      <c r="M24" s="18">
        <f t="shared" si="26"/>
        <v>41333.275295342013</v>
      </c>
      <c r="N24" s="18">
        <f t="shared" si="7"/>
        <v>894061.8367377118</v>
      </c>
      <c r="O24" s="8"/>
      <c r="R24" s="36">
        <v>2006</v>
      </c>
      <c r="S24" s="8">
        <v>212400</v>
      </c>
      <c r="T24" s="8">
        <v>0</v>
      </c>
      <c r="U24" s="8">
        <v>0</v>
      </c>
      <c r="V24" s="8">
        <v>4002</v>
      </c>
      <c r="Y24" s="36">
        <v>2006</v>
      </c>
      <c r="Z24" s="8">
        <v>383674.63317569694</v>
      </c>
      <c r="AA24" s="8">
        <v>3792.5484887505995</v>
      </c>
      <c r="AB24" s="8">
        <v>53971.174888685993</v>
      </c>
      <c r="AC24" s="8">
        <v>18000.372667893</v>
      </c>
      <c r="AD24" s="20"/>
      <c r="AE24" s="20"/>
      <c r="AF24" s="36">
        <v>2006</v>
      </c>
      <c r="AG24" s="8">
        <v>545750.78895002487</v>
      </c>
      <c r="AH24" s="8">
        <v>11383.937336144001</v>
      </c>
      <c r="AI24" s="8">
        <v>83193.835156200978</v>
      </c>
      <c r="AJ24" s="8">
        <v>37331.275295342013</v>
      </c>
      <c r="AK24" s="20"/>
      <c r="AL24" s="20"/>
      <c r="AM24" s="20"/>
      <c r="AN24" s="20"/>
      <c r="AO24" s="20"/>
      <c r="AP24" s="20"/>
      <c r="AQ24" s="20"/>
      <c r="AR24" s="20"/>
    </row>
    <row r="25" spans="1:44" x14ac:dyDescent="0.25">
      <c r="A25" s="19">
        <v>2007</v>
      </c>
      <c r="B25" s="18">
        <f t="shared" si="1"/>
        <v>740102.24082775507</v>
      </c>
      <c r="C25" s="18">
        <f t="shared" si="2"/>
        <v>24784.278958432002</v>
      </c>
      <c r="D25" s="18">
        <f t="shared" si="3"/>
        <v>93242.898264742747</v>
      </c>
      <c r="E25" s="18">
        <f t="shared" si="4"/>
        <v>34653.40930698601</v>
      </c>
      <c r="F25" s="18">
        <f t="shared" si="5"/>
        <v>892782.82735791593</v>
      </c>
      <c r="G25" s="8"/>
      <c r="I25" s="19">
        <v>2007</v>
      </c>
      <c r="J25" s="18">
        <f t="shared" ref="J25:M25" si="27">S25+AG25</f>
        <v>873249.48688591376</v>
      </c>
      <c r="K25" s="18">
        <f t="shared" si="27"/>
        <v>56323.687448247001</v>
      </c>
      <c r="L25" s="18">
        <f t="shared" si="27"/>
        <v>147548.90568443519</v>
      </c>
      <c r="M25" s="18">
        <f t="shared" si="27"/>
        <v>47943.539055539979</v>
      </c>
      <c r="N25" s="18">
        <f t="shared" si="7"/>
        <v>1125065.619074136</v>
      </c>
      <c r="O25" s="8"/>
      <c r="R25" s="36">
        <v>2007</v>
      </c>
      <c r="S25" s="8">
        <v>208576</v>
      </c>
      <c r="T25" s="8">
        <v>0</v>
      </c>
      <c r="U25" s="8">
        <v>0</v>
      </c>
      <c r="V25" s="8">
        <v>3654</v>
      </c>
      <c r="Y25" s="36">
        <v>2007</v>
      </c>
      <c r="Z25" s="8">
        <v>531526.24082775507</v>
      </c>
      <c r="AA25" s="8">
        <v>24784.278958432002</v>
      </c>
      <c r="AB25" s="8">
        <v>93242.898264742747</v>
      </c>
      <c r="AC25" s="8">
        <v>30999.40930698601</v>
      </c>
      <c r="AF25" s="36">
        <v>2007</v>
      </c>
      <c r="AG25" s="8">
        <v>664673.48688591376</v>
      </c>
      <c r="AH25" s="8">
        <v>56323.687448247001</v>
      </c>
      <c r="AI25" s="8">
        <v>147548.90568443519</v>
      </c>
      <c r="AJ25" s="8">
        <v>44289.539055539979</v>
      </c>
      <c r="AK25" s="20"/>
    </row>
    <row r="26" spans="1:44" x14ac:dyDescent="0.25">
      <c r="A26" s="19">
        <v>2008</v>
      </c>
      <c r="B26" s="18">
        <f t="shared" si="1"/>
        <v>689779.05999711505</v>
      </c>
      <c r="C26" s="18">
        <f t="shared" si="2"/>
        <v>12457.0294132449</v>
      </c>
      <c r="D26" s="18">
        <f t="shared" si="3"/>
        <v>71480.523287285963</v>
      </c>
      <c r="E26" s="18">
        <f t="shared" si="4"/>
        <v>7718.9675745089999</v>
      </c>
      <c r="F26" s="18">
        <f t="shared" si="5"/>
        <v>781435.58027215488</v>
      </c>
      <c r="G26" s="8"/>
      <c r="I26" s="19">
        <v>2008</v>
      </c>
      <c r="J26" s="18">
        <f t="shared" ref="J26:M26" si="28">S26+AG26</f>
        <v>909717.26299628883</v>
      </c>
      <c r="K26" s="18">
        <f t="shared" si="28"/>
        <v>53675.322073234704</v>
      </c>
      <c r="L26" s="18">
        <f t="shared" si="28"/>
        <v>173457.62124570302</v>
      </c>
      <c r="M26" s="18">
        <f t="shared" si="28"/>
        <v>9633.3024290280009</v>
      </c>
      <c r="N26" s="18">
        <f t="shared" si="7"/>
        <v>1146483.5087442547</v>
      </c>
      <c r="O26" s="8"/>
      <c r="R26" s="36">
        <v>2008</v>
      </c>
      <c r="S26" s="8">
        <v>188639</v>
      </c>
      <c r="T26" s="8">
        <v>0</v>
      </c>
      <c r="U26" s="8">
        <v>0</v>
      </c>
      <c r="V26" s="8">
        <v>2974</v>
      </c>
      <c r="Y26" s="36">
        <v>2008</v>
      </c>
      <c r="Z26" s="8">
        <v>501140.05999711499</v>
      </c>
      <c r="AA26" s="8">
        <v>12457.0294132449</v>
      </c>
      <c r="AB26" s="8">
        <v>71480.523287285963</v>
      </c>
      <c r="AC26" s="8">
        <v>4744.9675745089999</v>
      </c>
      <c r="AF26" s="36">
        <v>2008</v>
      </c>
      <c r="AG26" s="8">
        <v>721078.26299628883</v>
      </c>
      <c r="AH26" s="8">
        <v>53675.322073234704</v>
      </c>
      <c r="AI26" s="8">
        <v>173457.62124570302</v>
      </c>
      <c r="AJ26" s="8">
        <v>6659.302429028</v>
      </c>
      <c r="AK26" s="20"/>
    </row>
    <row r="27" spans="1:44" x14ac:dyDescent="0.25">
      <c r="A27" s="19">
        <v>2009</v>
      </c>
      <c r="B27" s="18">
        <f t="shared" si="1"/>
        <v>518623.82774306316</v>
      </c>
      <c r="C27" s="18">
        <f t="shared" si="2"/>
        <v>6354.9033569285011</v>
      </c>
      <c r="D27" s="18">
        <f t="shared" si="3"/>
        <v>90182.168706531986</v>
      </c>
      <c r="E27" s="18">
        <f t="shared" si="4"/>
        <v>13200.546910450001</v>
      </c>
      <c r="F27" s="18">
        <f t="shared" si="5"/>
        <v>628361.44671697367</v>
      </c>
      <c r="G27" s="8"/>
      <c r="I27" s="19">
        <v>2009</v>
      </c>
      <c r="J27" s="18">
        <f t="shared" ref="J27:M27" si="29">S27+AG27</f>
        <v>672036.30301926518</v>
      </c>
      <c r="K27" s="18">
        <f t="shared" si="29"/>
        <v>21918.5009797694</v>
      </c>
      <c r="L27" s="18">
        <f t="shared" si="29"/>
        <v>83814.602868829999</v>
      </c>
      <c r="M27" s="18">
        <f t="shared" si="29"/>
        <v>25468.015923119987</v>
      </c>
      <c r="N27" s="18">
        <f t="shared" si="7"/>
        <v>803237.42279098451</v>
      </c>
      <c r="O27" s="8"/>
      <c r="R27" s="36">
        <v>2009</v>
      </c>
      <c r="S27" s="8">
        <v>143170</v>
      </c>
      <c r="T27" s="8">
        <v>0</v>
      </c>
      <c r="U27" s="8">
        <v>75</v>
      </c>
      <c r="V27" s="8">
        <v>3812</v>
      </c>
      <c r="Y27" s="36">
        <v>2009</v>
      </c>
      <c r="Z27" s="8">
        <v>375453.82774306316</v>
      </c>
      <c r="AA27" s="8">
        <v>6354.9033569285011</v>
      </c>
      <c r="AB27" s="8">
        <v>90107.168706531986</v>
      </c>
      <c r="AC27" s="8">
        <v>9388.5469104500007</v>
      </c>
      <c r="AF27" s="36">
        <v>2009</v>
      </c>
      <c r="AG27" s="8">
        <v>528866.30301926518</v>
      </c>
      <c r="AH27" s="8">
        <v>21918.5009797694</v>
      </c>
      <c r="AI27" s="8">
        <v>83739.602868829999</v>
      </c>
      <c r="AJ27" s="8">
        <v>21656.015923119987</v>
      </c>
      <c r="AK27" s="20"/>
    </row>
    <row r="28" spans="1:44" x14ac:dyDescent="0.25">
      <c r="A28" s="19">
        <v>2010</v>
      </c>
      <c r="B28" s="18">
        <f t="shared" si="1"/>
        <v>328379.7835105136</v>
      </c>
      <c r="C28" s="18">
        <f t="shared" si="2"/>
        <v>5619.4507516500007</v>
      </c>
      <c r="D28" s="18">
        <f t="shared" si="3"/>
        <v>27671.11193170839</v>
      </c>
      <c r="E28" s="18">
        <f t="shared" si="4"/>
        <v>5338.9345781900001</v>
      </c>
      <c r="F28" s="18">
        <f>SUM(B28:E28)</f>
        <v>367009.28077206196</v>
      </c>
      <c r="G28" s="8"/>
      <c r="I28" s="19">
        <v>2010</v>
      </c>
      <c r="J28" s="18">
        <f t="shared" ref="J28:M28" si="30">S28+AG28</f>
        <v>378281.25209109049</v>
      </c>
      <c r="K28" s="18">
        <f t="shared" si="30"/>
        <v>17359.948133960002</v>
      </c>
      <c r="L28" s="18">
        <f t="shared" si="30"/>
        <v>52450.569873921639</v>
      </c>
      <c r="M28" s="18">
        <f t="shared" si="30"/>
        <v>5690.842522429999</v>
      </c>
      <c r="N28" s="18">
        <f>SUM(J28:M28)</f>
        <v>453782.61262140214</v>
      </c>
      <c r="O28" s="8"/>
      <c r="R28" s="36">
        <v>2010</v>
      </c>
      <c r="S28" s="8">
        <v>109263</v>
      </c>
      <c r="T28" s="8">
        <v>0</v>
      </c>
      <c r="U28" s="8">
        <v>115</v>
      </c>
      <c r="V28" s="8">
        <v>3356</v>
      </c>
      <c r="Y28" s="36">
        <v>2010</v>
      </c>
      <c r="Z28" s="8">
        <v>219116.7835105136</v>
      </c>
      <c r="AA28" s="8">
        <v>5619.4507516500007</v>
      </c>
      <c r="AB28" s="8">
        <v>27556.11193170839</v>
      </c>
      <c r="AC28" s="8">
        <v>1982.9345781900001</v>
      </c>
      <c r="AF28" s="36">
        <v>2010</v>
      </c>
      <c r="AG28" s="8">
        <v>269018.25209109049</v>
      </c>
      <c r="AH28" s="8">
        <v>17359.948133960002</v>
      </c>
      <c r="AI28" s="8">
        <v>52335.569873921639</v>
      </c>
      <c r="AJ28" s="8">
        <v>2334.8425224299995</v>
      </c>
      <c r="AK28" s="20"/>
    </row>
    <row r="29" spans="1:44" x14ac:dyDescent="0.25">
      <c r="A29" s="19">
        <v>2011</v>
      </c>
      <c r="B29" s="18">
        <f t="shared" si="1"/>
        <v>332832.18851796543</v>
      </c>
      <c r="C29" s="18">
        <f t="shared" si="2"/>
        <v>1597.2796690679997</v>
      </c>
      <c r="D29" s="18">
        <f t="shared" si="3"/>
        <v>30984.790622165994</v>
      </c>
      <c r="E29" s="18">
        <f t="shared" si="4"/>
        <v>8275.1125804599978</v>
      </c>
      <c r="F29" s="18">
        <f>SUM(B29:E29)</f>
        <v>373689.37138965941</v>
      </c>
      <c r="G29" s="8"/>
      <c r="I29" s="19">
        <v>2011</v>
      </c>
      <c r="J29" s="18">
        <f t="shared" ref="J29:M29" si="31">S29+AG29</f>
        <v>421682.16297870973</v>
      </c>
      <c r="K29" s="18">
        <f t="shared" si="31"/>
        <v>3031.8493299049996</v>
      </c>
      <c r="L29" s="18">
        <f t="shared" si="31"/>
        <v>76548.645976964792</v>
      </c>
      <c r="M29" s="18">
        <f t="shared" si="31"/>
        <v>14410.035806099999</v>
      </c>
      <c r="N29" s="18">
        <f>SUM(J29:M29)</f>
        <v>515672.69409167953</v>
      </c>
      <c r="O29" s="8"/>
      <c r="R29" s="36">
        <v>2011</v>
      </c>
      <c r="S29" s="8">
        <v>89849</v>
      </c>
      <c r="T29" s="8">
        <v>0</v>
      </c>
      <c r="U29" s="8">
        <v>614</v>
      </c>
      <c r="V29" s="8">
        <v>3705</v>
      </c>
      <c r="Y29" s="36">
        <v>2011</v>
      </c>
      <c r="Z29" s="8">
        <v>242983.18851796543</v>
      </c>
      <c r="AA29" s="8">
        <v>1597.2796690679997</v>
      </c>
      <c r="AB29" s="8">
        <v>30370.790622165994</v>
      </c>
      <c r="AC29" s="8">
        <v>4570.1125804599988</v>
      </c>
      <c r="AF29" s="36">
        <v>2011</v>
      </c>
      <c r="AG29" s="8">
        <v>331833.16297870973</v>
      </c>
      <c r="AH29" s="8">
        <v>3031.8493299049996</v>
      </c>
      <c r="AI29" s="8">
        <v>75934.645976964792</v>
      </c>
      <c r="AJ29" s="8">
        <v>10705.035806099999</v>
      </c>
      <c r="AK29" s="20"/>
    </row>
    <row r="30" spans="1:44" x14ac:dyDescent="0.25">
      <c r="A30" s="19">
        <v>2012</v>
      </c>
      <c r="B30" s="18">
        <f t="shared" si="1"/>
        <v>478611.80811680207</v>
      </c>
      <c r="C30" s="18">
        <f t="shared" si="2"/>
        <v>9906.0765115520026</v>
      </c>
      <c r="D30" s="18">
        <f t="shared" si="3"/>
        <v>31394.525480335396</v>
      </c>
      <c r="E30" s="18">
        <f t="shared" si="4"/>
        <v>10593.873763876998</v>
      </c>
      <c r="F30" s="18">
        <f t="shared" ref="F30:F32" si="32">SUM(B30:E30)</f>
        <v>530506.28387256642</v>
      </c>
      <c r="G30" s="8"/>
      <c r="I30" s="19">
        <v>2012</v>
      </c>
      <c r="J30" s="18">
        <f t="shared" ref="J30:M30" si="33">S30+AG30</f>
        <v>636884.92458551691</v>
      </c>
      <c r="K30" s="18">
        <f t="shared" si="33"/>
        <v>16939.023021056004</v>
      </c>
      <c r="L30" s="18">
        <f t="shared" si="33"/>
        <v>48979.886889038891</v>
      </c>
      <c r="M30" s="18">
        <f t="shared" si="33"/>
        <v>13439.907720302001</v>
      </c>
      <c r="N30" s="18">
        <f t="shared" ref="N30:N35" si="34">SUM(J30:M30)</f>
        <v>716243.74221591372</v>
      </c>
      <c r="O30" s="8"/>
      <c r="R30" s="36">
        <v>2012</v>
      </c>
      <c r="S30" s="8">
        <v>101528</v>
      </c>
      <c r="T30" s="8">
        <v>12</v>
      </c>
      <c r="U30" s="8">
        <v>132</v>
      </c>
      <c r="V30" s="8">
        <v>4880</v>
      </c>
      <c r="Y30" s="36">
        <v>2012</v>
      </c>
      <c r="Z30" s="8">
        <v>377083.80811680207</v>
      </c>
      <c r="AA30" s="8">
        <v>9894.0765115520026</v>
      </c>
      <c r="AB30" s="8">
        <v>31262.525480335396</v>
      </c>
      <c r="AC30" s="8">
        <v>5713.8737638769981</v>
      </c>
      <c r="AF30" s="36">
        <v>2012</v>
      </c>
      <c r="AG30" s="8">
        <v>535356.92458551691</v>
      </c>
      <c r="AH30" s="8">
        <v>16927.023021056004</v>
      </c>
      <c r="AI30" s="8">
        <v>48847.886889038891</v>
      </c>
      <c r="AJ30" s="8">
        <v>8559.9077203020006</v>
      </c>
      <c r="AK30" s="20"/>
    </row>
    <row r="31" spans="1:44" x14ac:dyDescent="0.25">
      <c r="A31" s="19">
        <v>2013</v>
      </c>
      <c r="B31" s="18">
        <f t="shared" si="1"/>
        <v>409612.3158764813</v>
      </c>
      <c r="C31" s="18">
        <f t="shared" si="2"/>
        <v>17729.935113253996</v>
      </c>
      <c r="D31" s="18">
        <f t="shared" si="3"/>
        <v>27335.4955752395</v>
      </c>
      <c r="E31" s="18">
        <f t="shared" si="4"/>
        <v>11500.869199180001</v>
      </c>
      <c r="F31" s="18">
        <f t="shared" si="32"/>
        <v>466178.61576415476</v>
      </c>
      <c r="G31" s="8"/>
      <c r="I31" s="19">
        <v>2013</v>
      </c>
      <c r="J31" s="18">
        <f t="shared" ref="J31:M31" si="35">S31+AG31</f>
        <v>716329.87163842458</v>
      </c>
      <c r="K31" s="18">
        <f t="shared" si="35"/>
        <v>119825.03618618095</v>
      </c>
      <c r="L31" s="18">
        <f t="shared" si="35"/>
        <v>38774.294673705714</v>
      </c>
      <c r="M31" s="18">
        <f t="shared" si="35"/>
        <v>18464.44903005</v>
      </c>
      <c r="N31" s="18">
        <f t="shared" si="34"/>
        <v>893393.65152836114</v>
      </c>
      <c r="O31" s="8"/>
      <c r="R31" s="36">
        <v>2013</v>
      </c>
      <c r="S31" s="8">
        <v>101626</v>
      </c>
      <c r="T31" s="8">
        <v>0</v>
      </c>
      <c r="U31" s="8">
        <v>23</v>
      </c>
      <c r="V31" s="8">
        <v>3825</v>
      </c>
      <c r="Y31" s="36">
        <v>2013</v>
      </c>
      <c r="Z31" s="8">
        <v>307986.3158764813</v>
      </c>
      <c r="AA31" s="8">
        <v>17729.935113253996</v>
      </c>
      <c r="AB31" s="8">
        <v>27312.4955752395</v>
      </c>
      <c r="AC31" s="8">
        <v>7675.8691991799997</v>
      </c>
      <c r="AD31" s="20"/>
      <c r="AE31" s="20"/>
      <c r="AF31" s="36">
        <v>2013</v>
      </c>
      <c r="AG31" s="8">
        <v>614703.87163842458</v>
      </c>
      <c r="AH31" s="8">
        <v>119825.03618618095</v>
      </c>
      <c r="AI31" s="8">
        <v>38751.294673705714</v>
      </c>
      <c r="AJ31" s="8">
        <v>14639.44903005</v>
      </c>
      <c r="AK31" s="20"/>
      <c r="AL31" s="20"/>
      <c r="AM31" s="20"/>
      <c r="AN31" s="20"/>
      <c r="AO31" s="20"/>
      <c r="AP31" s="20"/>
      <c r="AQ31" s="20"/>
      <c r="AR31" s="20"/>
    </row>
    <row r="32" spans="1:44" x14ac:dyDescent="0.25">
      <c r="A32" s="19">
        <v>2014</v>
      </c>
      <c r="B32" s="18">
        <f t="shared" si="1"/>
        <v>398305.653797579</v>
      </c>
      <c r="C32" s="18">
        <f t="shared" si="2"/>
        <v>25561.842941285999</v>
      </c>
      <c r="D32" s="18">
        <f t="shared" si="3"/>
        <v>45735.902155308904</v>
      </c>
      <c r="E32" s="18">
        <f t="shared" si="4"/>
        <v>7305.9487061199998</v>
      </c>
      <c r="F32" s="18">
        <f t="shared" si="32"/>
        <v>476909.34760029393</v>
      </c>
      <c r="G32" s="8"/>
      <c r="I32" s="19">
        <v>2014</v>
      </c>
      <c r="J32" s="18">
        <f t="shared" ref="J32:M32" si="36">S32+AG32</f>
        <v>609076.53666540771</v>
      </c>
      <c r="K32" s="18">
        <f t="shared" si="36"/>
        <v>85264.405475240987</v>
      </c>
      <c r="L32" s="18">
        <f t="shared" si="36"/>
        <v>83028.773642923406</v>
      </c>
      <c r="M32" s="18">
        <f t="shared" si="36"/>
        <v>11503.394589200005</v>
      </c>
      <c r="N32" s="18">
        <f t="shared" si="34"/>
        <v>788873.11037277221</v>
      </c>
      <c r="O32" s="8"/>
      <c r="R32" s="36">
        <v>2014</v>
      </c>
      <c r="S32" s="8">
        <v>109606</v>
      </c>
      <c r="T32" s="8">
        <v>0</v>
      </c>
      <c r="U32" s="8">
        <v>111</v>
      </c>
      <c r="V32" s="8">
        <v>39</v>
      </c>
      <c r="Y32" s="36">
        <v>2014</v>
      </c>
      <c r="Z32" s="8">
        <v>288699.653797579</v>
      </c>
      <c r="AA32" s="8">
        <v>25561.842941285999</v>
      </c>
      <c r="AB32" s="8">
        <v>45624.902155308904</v>
      </c>
      <c r="AC32" s="8">
        <v>7266.9487061199998</v>
      </c>
      <c r="AD32" s="20"/>
      <c r="AE32" s="20"/>
      <c r="AF32" s="36">
        <v>2014</v>
      </c>
      <c r="AG32" s="8">
        <v>499470.53666540771</v>
      </c>
      <c r="AH32" s="8">
        <v>85264.405475240987</v>
      </c>
      <c r="AI32" s="8">
        <v>82917.773642923406</v>
      </c>
      <c r="AJ32" s="8">
        <v>11464.394589200005</v>
      </c>
      <c r="AK32" s="20"/>
      <c r="AL32" s="20"/>
      <c r="AM32" s="20"/>
      <c r="AN32" s="20"/>
      <c r="AO32" s="20"/>
      <c r="AP32" s="20"/>
      <c r="AQ32" s="20"/>
      <c r="AR32" s="20"/>
    </row>
    <row r="33" spans="1:44" s="20" customFormat="1" x14ac:dyDescent="0.25">
      <c r="A33" s="19">
        <v>2015</v>
      </c>
      <c r="B33" s="18">
        <f t="shared" si="1"/>
        <v>314589.86304081115</v>
      </c>
      <c r="C33" s="18">
        <f t="shared" si="2"/>
        <v>26916.265838555995</v>
      </c>
      <c r="D33" s="18">
        <f t="shared" si="3"/>
        <v>30228.542168679993</v>
      </c>
      <c r="E33" s="18">
        <f t="shared" si="4"/>
        <v>3258.3524087900005</v>
      </c>
      <c r="F33" s="18">
        <f t="shared" ref="F33" si="37">SUM(B33:E33)</f>
        <v>374993.02345683717</v>
      </c>
      <c r="G33" s="8"/>
      <c r="I33" s="19">
        <v>2015</v>
      </c>
      <c r="J33" s="18">
        <f t="shared" ref="J33:M33" si="38">S33+AG33</f>
        <v>653260.66549771279</v>
      </c>
      <c r="K33" s="18">
        <f t="shared" si="38"/>
        <v>124374.27126517001</v>
      </c>
      <c r="L33" s="18">
        <f t="shared" si="38"/>
        <v>81308.191287629961</v>
      </c>
      <c r="M33" s="18">
        <f t="shared" si="38"/>
        <v>5904.7223756300009</v>
      </c>
      <c r="N33" s="18">
        <f t="shared" si="34"/>
        <v>864847.85042614292</v>
      </c>
      <c r="O33" s="8"/>
      <c r="R33" s="36">
        <v>2015</v>
      </c>
      <c r="S33" s="8">
        <v>91777</v>
      </c>
      <c r="T33" s="8">
        <v>0</v>
      </c>
      <c r="U33" s="8">
        <v>469</v>
      </c>
      <c r="V33" s="8">
        <v>39</v>
      </c>
      <c r="Y33" s="36">
        <v>2015</v>
      </c>
      <c r="Z33" s="8">
        <v>222812.86304081112</v>
      </c>
      <c r="AA33" s="8">
        <v>26916.265838555995</v>
      </c>
      <c r="AB33" s="8">
        <v>29759.542168679993</v>
      </c>
      <c r="AC33" s="8">
        <v>3219.3524087900005</v>
      </c>
      <c r="AF33" s="36">
        <v>2015</v>
      </c>
      <c r="AG33" s="8">
        <v>561483.66549771279</v>
      </c>
      <c r="AH33" s="8">
        <v>124374.27126517001</v>
      </c>
      <c r="AI33" s="8">
        <v>80839.191287629961</v>
      </c>
      <c r="AJ33" s="8">
        <v>5865.7223756300009</v>
      </c>
    </row>
    <row r="34" spans="1:44" s="20" customFormat="1" x14ac:dyDescent="0.25">
      <c r="A34" s="19">
        <v>2016</v>
      </c>
      <c r="B34" s="18">
        <f t="shared" si="1"/>
        <v>355612.00353257195</v>
      </c>
      <c r="C34" s="18">
        <f t="shared" si="2"/>
        <v>8930.7013982189983</v>
      </c>
      <c r="D34" s="18">
        <f t="shared" si="3"/>
        <v>34368.841058344005</v>
      </c>
      <c r="E34" s="18">
        <f t="shared" si="4"/>
        <v>8191.2216514599986</v>
      </c>
      <c r="F34" s="18">
        <f t="shared" ref="F34:F35" si="39">SUM(B34:E34)</f>
        <v>407102.76764059492</v>
      </c>
      <c r="G34" s="8"/>
      <c r="I34" s="19">
        <v>2016</v>
      </c>
      <c r="J34" s="18">
        <f t="shared" ref="J34:M34" si="40">S34+AG34</f>
        <v>664213.84892894491</v>
      </c>
      <c r="K34" s="18">
        <f t="shared" si="40"/>
        <v>28076.817435976009</v>
      </c>
      <c r="L34" s="18">
        <f t="shared" si="40"/>
        <v>56678.210965804006</v>
      </c>
      <c r="M34" s="18">
        <f t="shared" si="40"/>
        <v>143517.65901065007</v>
      </c>
      <c r="N34" s="18">
        <f t="shared" si="34"/>
        <v>892486.53634137497</v>
      </c>
      <c r="O34" s="8"/>
      <c r="R34" s="36">
        <v>2016</v>
      </c>
      <c r="S34" s="8">
        <v>82155</v>
      </c>
      <c r="T34" s="8">
        <v>0</v>
      </c>
      <c r="U34" s="8">
        <v>1261</v>
      </c>
      <c r="V34" s="8">
        <v>54</v>
      </c>
      <c r="Y34" s="36">
        <v>2016</v>
      </c>
      <c r="Z34" s="8">
        <v>273457.00353257195</v>
      </c>
      <c r="AA34" s="8">
        <v>8930.7013982189983</v>
      </c>
      <c r="AB34" s="8">
        <v>33107.841058344005</v>
      </c>
      <c r="AC34" s="8">
        <v>8137.2216514599986</v>
      </c>
      <c r="AD34"/>
      <c r="AE34"/>
      <c r="AF34" s="36">
        <v>2016</v>
      </c>
      <c r="AG34" s="8">
        <v>582058.84892894491</v>
      </c>
      <c r="AH34" s="8">
        <v>28076.817435976009</v>
      </c>
      <c r="AI34" s="8">
        <v>55417.210965804006</v>
      </c>
      <c r="AJ34" s="8">
        <v>143463.65901065007</v>
      </c>
      <c r="AL34"/>
      <c r="AM34"/>
      <c r="AN34"/>
      <c r="AO34"/>
      <c r="AP34"/>
      <c r="AQ34"/>
      <c r="AR34"/>
    </row>
    <row r="35" spans="1:44" s="20" customFormat="1" x14ac:dyDescent="0.25">
      <c r="A35" s="19">
        <v>2017</v>
      </c>
      <c r="B35" s="18">
        <f t="shared" si="1"/>
        <v>303127.95347715827</v>
      </c>
      <c r="C35" s="18">
        <f t="shared" si="2"/>
        <v>4346.96917416</v>
      </c>
      <c r="D35" s="18">
        <f t="shared" si="3"/>
        <v>28447.332831070606</v>
      </c>
      <c r="E35" s="18">
        <f t="shared" si="4"/>
        <v>8854.6638882000007</v>
      </c>
      <c r="F35" s="18">
        <f t="shared" si="39"/>
        <v>344776.91937058885</v>
      </c>
      <c r="G35" s="8"/>
      <c r="H35" s="31"/>
      <c r="I35" s="19">
        <v>2017</v>
      </c>
      <c r="J35" s="18">
        <f t="shared" ref="J35:M35" si="41">S35+AG35</f>
        <v>470117.36109656288</v>
      </c>
      <c r="K35" s="18">
        <f t="shared" si="41"/>
        <v>18916.614492524004</v>
      </c>
      <c r="L35" s="18">
        <f t="shared" si="41"/>
        <v>57505.307462857723</v>
      </c>
      <c r="M35" s="18">
        <f t="shared" si="41"/>
        <v>11302.361522000003</v>
      </c>
      <c r="N35" s="18">
        <f t="shared" si="34"/>
        <v>557841.64457394462</v>
      </c>
      <c r="O35" s="8"/>
      <c r="R35" s="36">
        <v>2017</v>
      </c>
      <c r="S35" s="8">
        <v>78029</v>
      </c>
      <c r="T35" s="8">
        <v>0</v>
      </c>
      <c r="U35" s="8">
        <v>0</v>
      </c>
      <c r="V35" s="8">
        <v>158</v>
      </c>
      <c r="Y35" s="36">
        <v>2017</v>
      </c>
      <c r="Z35" s="8">
        <v>225098.95347715827</v>
      </c>
      <c r="AA35" s="8">
        <v>4346.96917416</v>
      </c>
      <c r="AB35" s="8">
        <v>28447.332831070606</v>
      </c>
      <c r="AC35" s="8">
        <v>8696.6638882000007</v>
      </c>
      <c r="AD35"/>
      <c r="AE35"/>
      <c r="AF35" s="36">
        <v>2017</v>
      </c>
      <c r="AG35" s="8">
        <v>392088.36109656288</v>
      </c>
      <c r="AH35" s="8">
        <v>18916.614492524004</v>
      </c>
      <c r="AI35" s="8">
        <v>57505.307462857723</v>
      </c>
      <c r="AJ35" s="8">
        <v>11144.361522000003</v>
      </c>
      <c r="AL35"/>
      <c r="AM35"/>
      <c r="AN35"/>
      <c r="AO35"/>
      <c r="AP35"/>
      <c r="AQ35"/>
      <c r="AR35"/>
    </row>
    <row r="36" spans="1:44" x14ac:dyDescent="0.25">
      <c r="A36" s="37"/>
      <c r="B36" s="103"/>
      <c r="C36" s="103"/>
      <c r="D36" s="103"/>
      <c r="E36" s="103"/>
      <c r="F36" s="103"/>
      <c r="G36" s="8"/>
      <c r="H36" s="31"/>
      <c r="I36" s="24" t="s">
        <v>105</v>
      </c>
      <c r="J36" s="8">
        <f>AVERAGE(J4:J26)</f>
        <v>988171.53579535347</v>
      </c>
      <c r="K36" s="8">
        <f t="shared" ref="K36:L36" si="42">AVERAGE(K4:K26)</f>
        <v>134533.86774088469</v>
      </c>
      <c r="L36" s="8">
        <f t="shared" si="42"/>
        <v>115161.49536060434</v>
      </c>
      <c r="M36" s="8">
        <f t="shared" ref="M36" si="43">AVERAGE(M4:M26)</f>
        <v>80943.853548937914</v>
      </c>
      <c r="N36" s="103"/>
      <c r="O36" s="8"/>
      <c r="R36" s="24" t="s">
        <v>105</v>
      </c>
      <c r="S36" s="8">
        <f>AVERAGE(S4:S26)</f>
        <v>276683.4347826087</v>
      </c>
      <c r="T36" s="8">
        <f t="shared" ref="T36:V36" si="44">AVERAGE(T4:T26)</f>
        <v>0</v>
      </c>
      <c r="U36" s="8">
        <f t="shared" si="44"/>
        <v>0</v>
      </c>
      <c r="V36" s="8">
        <f t="shared" si="44"/>
        <v>7160.5294117647063</v>
      </c>
      <c r="AF36" s="24" t="s">
        <v>105</v>
      </c>
      <c r="AG36" s="8">
        <f>AVERAGE(AG4:AG26)</f>
        <v>711488.10101274471</v>
      </c>
      <c r="AH36" s="8">
        <f t="shared" ref="AH36:AJ36" si="45">AVERAGE(AH4:AH26)</f>
        <v>134533.86774088469</v>
      </c>
      <c r="AI36" s="8">
        <f t="shared" si="45"/>
        <v>115161.49536060434</v>
      </c>
      <c r="AJ36" s="8">
        <f t="shared" si="45"/>
        <v>75651.288331546602</v>
      </c>
    </row>
    <row r="37" spans="1:44" x14ac:dyDescent="0.25">
      <c r="A37" s="37"/>
      <c r="B37" s="103"/>
      <c r="C37" s="103"/>
      <c r="D37" s="103"/>
      <c r="E37" s="103"/>
      <c r="F37" s="103"/>
      <c r="G37" s="8"/>
      <c r="H37" s="31"/>
      <c r="I37" s="24" t="s">
        <v>106</v>
      </c>
      <c r="J37" s="8">
        <f>AVERAGE(J24:J26)</f>
        <v>847039.17961074261</v>
      </c>
      <c r="K37" s="8">
        <f t="shared" ref="K37:L37" si="46">AVERAGE(K24:K26)</f>
        <v>40460.982285875238</v>
      </c>
      <c r="L37" s="8">
        <f t="shared" si="46"/>
        <v>134733.45402877973</v>
      </c>
      <c r="M37" s="8">
        <f t="shared" ref="M37" si="47">AVERAGE(M24:M26)</f>
        <v>32970.038926636662</v>
      </c>
      <c r="N37" s="103"/>
      <c r="O37" s="8"/>
      <c r="R37" s="24" t="s">
        <v>106</v>
      </c>
      <c r="S37" s="8">
        <f>AVERAGE(S24:S26)</f>
        <v>203205</v>
      </c>
      <c r="T37" s="8">
        <f t="shared" ref="T37:V37" si="48">AVERAGE(T24:T26)</f>
        <v>0</v>
      </c>
      <c r="U37" s="8">
        <f t="shared" si="48"/>
        <v>0</v>
      </c>
      <c r="V37" s="8">
        <f t="shared" si="48"/>
        <v>3543.3333333333335</v>
      </c>
      <c r="W37" s="20"/>
      <c r="X37" s="20"/>
      <c r="Y37" s="20"/>
      <c r="Z37" s="20"/>
      <c r="AA37" s="20"/>
      <c r="AB37" s="20"/>
      <c r="AC37" s="20"/>
      <c r="AD37" s="20"/>
      <c r="AE37" s="20"/>
      <c r="AF37" s="24" t="s">
        <v>106</v>
      </c>
      <c r="AG37" s="8">
        <f>AVERAGE(AG24:AG26)</f>
        <v>643834.17961074261</v>
      </c>
      <c r="AH37" s="8">
        <f t="shared" ref="AH37:AJ37" si="49">AVERAGE(AH24:AH26)</f>
        <v>40460.982285875238</v>
      </c>
      <c r="AI37" s="8">
        <f t="shared" si="49"/>
        <v>134733.45402877973</v>
      </c>
      <c r="AJ37" s="8">
        <f t="shared" si="49"/>
        <v>29426.70559330333</v>
      </c>
    </row>
    <row r="38" spans="1:44" x14ac:dyDescent="0.25">
      <c r="A38" s="37"/>
      <c r="B38" s="8"/>
      <c r="C38" s="8"/>
      <c r="D38" s="8"/>
      <c r="E38" s="8"/>
      <c r="F38" s="20"/>
      <c r="G38" s="20"/>
      <c r="H38" s="31"/>
      <c r="I38" s="10"/>
      <c r="J38" s="10"/>
      <c r="K38" s="10"/>
      <c r="L38" s="10"/>
      <c r="M38" s="31"/>
      <c r="N38" s="20"/>
      <c r="O38" s="20"/>
      <c r="P38" s="48"/>
      <c r="AH38" s="20"/>
    </row>
    <row r="39" spans="1:44" x14ac:dyDescent="0.25">
      <c r="H39" s="34"/>
      <c r="I39" s="101"/>
      <c r="J39" s="101"/>
      <c r="K39" s="101"/>
      <c r="L39" s="101"/>
      <c r="M39" s="31"/>
      <c r="P39" s="48"/>
      <c r="AH39" s="20"/>
    </row>
    <row r="40" spans="1:44" x14ac:dyDescent="0.25">
      <c r="P40" s="48"/>
      <c r="AH40" s="20"/>
    </row>
    <row r="41" spans="1:44" x14ac:dyDescent="0.25">
      <c r="P41" s="48"/>
      <c r="AH41" s="20"/>
    </row>
    <row r="42" spans="1:44" s="20" customFormat="1" x14ac:dyDescent="0.25">
      <c r="A42"/>
      <c r="B42"/>
      <c r="C42"/>
      <c r="D42"/>
      <c r="E42"/>
      <c r="F42"/>
      <c r="G42"/>
      <c r="H42"/>
      <c r="J42"/>
      <c r="K42"/>
      <c r="L42"/>
      <c r="M42"/>
      <c r="N42"/>
      <c r="O42"/>
      <c r="P42" s="48"/>
      <c r="R42"/>
      <c r="S42"/>
      <c r="T42"/>
      <c r="V42"/>
      <c r="W42"/>
      <c r="X42"/>
      <c r="Y42"/>
      <c r="Z42"/>
      <c r="AA42"/>
      <c r="AB42"/>
      <c r="AC42"/>
      <c r="AD42"/>
      <c r="AE42"/>
      <c r="AF42"/>
      <c r="AG42"/>
      <c r="AI42"/>
      <c r="AJ42"/>
      <c r="AK42"/>
      <c r="AL42"/>
      <c r="AM42"/>
      <c r="AN42"/>
      <c r="AO42"/>
      <c r="AP42"/>
      <c r="AQ42"/>
      <c r="AR42"/>
    </row>
    <row r="43" spans="1:44" s="20" customFormat="1" x14ac:dyDescent="0.25">
      <c r="A43"/>
      <c r="B43"/>
      <c r="C43"/>
      <c r="D43"/>
      <c r="E43"/>
      <c r="F43"/>
      <c r="G43"/>
      <c r="H43"/>
      <c r="J43"/>
      <c r="K43"/>
      <c r="L43"/>
      <c r="M43"/>
      <c r="N43"/>
      <c r="O43"/>
      <c r="AD43"/>
      <c r="AE43"/>
      <c r="AF43"/>
      <c r="AG43"/>
      <c r="AI43"/>
      <c r="AJ43"/>
      <c r="AK43"/>
      <c r="AL43"/>
      <c r="AM43"/>
      <c r="AN43"/>
      <c r="AO43"/>
      <c r="AP43"/>
      <c r="AQ43"/>
      <c r="AR43"/>
    </row>
    <row r="44" spans="1:44" s="20" customFormat="1" x14ac:dyDescent="0.25">
      <c r="A44"/>
      <c r="B44"/>
      <c r="C44"/>
      <c r="D44"/>
      <c r="E44"/>
      <c r="F44"/>
      <c r="G44"/>
      <c r="H44"/>
      <c r="J44"/>
      <c r="K44"/>
      <c r="L44"/>
      <c r="M44"/>
      <c r="N44"/>
      <c r="O44"/>
      <c r="AD44"/>
      <c r="AE44"/>
      <c r="AF44"/>
      <c r="AG44"/>
      <c r="AI44"/>
      <c r="AJ44"/>
      <c r="AK44"/>
      <c r="AL44"/>
      <c r="AM44"/>
      <c r="AN44"/>
      <c r="AO44"/>
      <c r="AP44"/>
      <c r="AQ44"/>
      <c r="AR44"/>
    </row>
    <row r="45" spans="1:44" x14ac:dyDescent="0.25">
      <c r="R45" s="20"/>
      <c r="S45" s="20"/>
      <c r="T45" s="20"/>
      <c r="U45" s="20"/>
      <c r="V45" s="20"/>
      <c r="W45" s="20"/>
      <c r="X45" s="20"/>
      <c r="Y45" s="20"/>
      <c r="Z45" s="20"/>
      <c r="AA45" s="20"/>
      <c r="AB45" s="20"/>
      <c r="AC45" s="20"/>
      <c r="AH45" s="20"/>
    </row>
    <row r="46" spans="1:44" x14ac:dyDescent="0.25">
      <c r="AH46" s="20"/>
    </row>
    <row r="47" spans="1:44" x14ac:dyDescent="0.25">
      <c r="AH47" s="20"/>
    </row>
    <row r="48" spans="1:44" x14ac:dyDescent="0.25">
      <c r="AH48" s="20"/>
    </row>
    <row r="49" spans="34:34" x14ac:dyDescent="0.25">
      <c r="AH49" s="20"/>
    </row>
    <row r="50" spans="34:34" x14ac:dyDescent="0.25">
      <c r="AH50" s="20"/>
    </row>
    <row r="51" spans="34:34" x14ac:dyDescent="0.25">
      <c r="AH51" s="20"/>
    </row>
    <row r="52" spans="34:34" x14ac:dyDescent="0.25">
      <c r="AH52" s="20"/>
    </row>
    <row r="53" spans="34:34" x14ac:dyDescent="0.25">
      <c r="AH53" s="20"/>
    </row>
    <row r="54" spans="34:34" x14ac:dyDescent="0.25">
      <c r="AH54" s="20"/>
    </row>
    <row r="55" spans="34:34" x14ac:dyDescent="0.25">
      <c r="AH55" s="20"/>
    </row>
    <row r="56" spans="34:34" x14ac:dyDescent="0.25">
      <c r="AH56" s="20"/>
    </row>
    <row r="57" spans="34:34" x14ac:dyDescent="0.25">
      <c r="AH57" s="20"/>
    </row>
    <row r="58" spans="34:34" x14ac:dyDescent="0.25">
      <c r="AH58" s="20"/>
    </row>
    <row r="59" spans="34:34" x14ac:dyDescent="0.25">
      <c r="AH59" s="2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72"/>
  <sheetViews>
    <sheetView topLeftCell="V4" workbookViewId="0">
      <selection activeCell="AO3" sqref="AO3"/>
    </sheetView>
  </sheetViews>
  <sheetFormatPr defaultRowHeight="15" x14ac:dyDescent="0.25"/>
  <cols>
    <col min="2" max="3" width="12" bestFit="1" customWidth="1"/>
    <col min="4" max="4" width="20.85546875" bestFit="1" customWidth="1"/>
    <col min="5" max="5" width="17.42578125" bestFit="1" customWidth="1"/>
    <col min="6" max="7" width="11.42578125" bestFit="1" customWidth="1"/>
    <col min="8" max="8" width="12" bestFit="1" customWidth="1"/>
    <col min="9" max="9" width="13.28515625" bestFit="1" customWidth="1"/>
    <col min="11" max="11" width="9.7109375" style="20" bestFit="1" customWidth="1"/>
    <col min="12" max="12" width="13.140625" bestFit="1" customWidth="1"/>
    <col min="13" max="13" width="12.42578125" style="20" bestFit="1" customWidth="1"/>
    <col min="14" max="14" width="20.85546875" customWidth="1"/>
    <col min="15" max="15" width="17.42578125" customWidth="1"/>
    <col min="16" max="17" width="12.42578125" bestFit="1" customWidth="1"/>
    <col min="19" max="19" width="12.7109375" bestFit="1" customWidth="1"/>
    <col min="20" max="20" width="9.42578125" bestFit="1" customWidth="1"/>
    <col min="21" max="21" width="19.7109375" bestFit="1" customWidth="1"/>
    <col min="22" max="22" width="10" customWidth="1"/>
    <col min="24" max="24" width="9.42578125" bestFit="1" customWidth="1"/>
    <col min="25" max="25" width="19.7109375" bestFit="1" customWidth="1"/>
    <col min="26" max="26" width="16.140625" bestFit="1" customWidth="1"/>
    <col min="33" max="33" width="9.7109375" bestFit="1" customWidth="1"/>
    <col min="34" max="34" width="19.7109375" bestFit="1" customWidth="1"/>
    <col min="35" max="35" width="16.140625" bestFit="1" customWidth="1"/>
    <col min="40" max="41" width="9.140625" style="20"/>
    <col min="42" max="42" width="9.7109375" style="20" bestFit="1" customWidth="1"/>
    <col min="43" max="43" width="21.140625" style="20" bestFit="1" customWidth="1"/>
    <col min="44" max="44" width="17.7109375" style="20" bestFit="1" customWidth="1"/>
    <col min="45" max="46" width="9.140625" style="20"/>
    <col min="51" max="51" width="9.42578125" bestFit="1" customWidth="1"/>
    <col min="52" max="52" width="19.7109375" bestFit="1" customWidth="1"/>
    <col min="53" max="53" width="16.140625" bestFit="1" customWidth="1"/>
  </cols>
  <sheetData>
    <row r="1" spans="1:56" x14ac:dyDescent="0.25">
      <c r="A1" t="s">
        <v>46</v>
      </c>
      <c r="K1"/>
      <c r="M1"/>
      <c r="V1" t="s">
        <v>73</v>
      </c>
      <c r="AE1" s="20" t="s">
        <v>101</v>
      </c>
      <c r="AF1" s="20"/>
      <c r="AG1" s="20"/>
      <c r="AH1" s="20"/>
      <c r="AI1" s="20"/>
      <c r="AJ1" s="20"/>
      <c r="AK1" s="20"/>
      <c r="AN1" s="20" t="s">
        <v>102</v>
      </c>
      <c r="AU1" s="20"/>
    </row>
    <row r="2" spans="1:56" s="20" customFormat="1" x14ac:dyDescent="0.25">
      <c r="B2" s="102" t="s">
        <v>15</v>
      </c>
      <c r="C2" s="102" t="s">
        <v>16</v>
      </c>
      <c r="D2" s="102" t="s">
        <v>36</v>
      </c>
      <c r="E2" s="102" t="s">
        <v>40</v>
      </c>
      <c r="F2" s="102" t="s">
        <v>33</v>
      </c>
      <c r="G2" s="102" t="s">
        <v>30</v>
      </c>
      <c r="L2" s="102" t="s">
        <v>15</v>
      </c>
      <c r="M2" s="102" t="s">
        <v>16</v>
      </c>
      <c r="N2" s="102" t="s">
        <v>36</v>
      </c>
      <c r="O2" s="102" t="s">
        <v>40</v>
      </c>
      <c r="P2" s="102" t="s">
        <v>33</v>
      </c>
      <c r="Q2" s="102" t="s">
        <v>30</v>
      </c>
      <c r="W2" s="42" t="s">
        <v>15</v>
      </c>
      <c r="X2" s="42" t="s">
        <v>16</v>
      </c>
      <c r="Y2" s="42" t="s">
        <v>36</v>
      </c>
      <c r="Z2" s="42" t="s">
        <v>40</v>
      </c>
      <c r="AA2" s="42" t="s">
        <v>33</v>
      </c>
      <c r="AB2" s="42" t="s">
        <v>30</v>
      </c>
      <c r="AC2"/>
      <c r="AD2"/>
      <c r="AF2" s="42" t="s">
        <v>15</v>
      </c>
      <c r="AG2" s="42" t="s">
        <v>16</v>
      </c>
      <c r="AH2" s="42" t="s">
        <v>36</v>
      </c>
      <c r="AI2" s="42" t="s">
        <v>40</v>
      </c>
      <c r="AJ2" s="42" t="s">
        <v>33</v>
      </c>
      <c r="AK2" s="42" t="s">
        <v>30</v>
      </c>
      <c r="AL2"/>
      <c r="AM2"/>
      <c r="AO2" s="42" t="s">
        <v>15</v>
      </c>
      <c r="AP2" s="42" t="s">
        <v>16</v>
      </c>
      <c r="AQ2" s="42" t="s">
        <v>36</v>
      </c>
      <c r="AR2" s="42" t="s">
        <v>40</v>
      </c>
      <c r="AS2" s="42" t="s">
        <v>33</v>
      </c>
      <c r="AT2" s="42" t="s">
        <v>30</v>
      </c>
      <c r="AV2"/>
      <c r="AW2"/>
      <c r="AX2"/>
      <c r="AY2"/>
      <c r="AZ2"/>
      <c r="BA2"/>
      <c r="BB2"/>
      <c r="BC2"/>
      <c r="BD2"/>
    </row>
    <row r="3" spans="1:56" x14ac:dyDescent="0.25">
      <c r="A3" s="15" t="s">
        <v>23</v>
      </c>
      <c r="B3" s="71" t="s">
        <v>74</v>
      </c>
      <c r="C3" s="71" t="s">
        <v>74</v>
      </c>
      <c r="D3" s="71" t="s">
        <v>74</v>
      </c>
      <c r="E3" s="71" t="s">
        <v>74</v>
      </c>
      <c r="F3" s="71" t="s">
        <v>74</v>
      </c>
      <c r="G3" s="71" t="s">
        <v>74</v>
      </c>
      <c r="H3" s="15" t="s">
        <v>8</v>
      </c>
      <c r="I3" s="7"/>
      <c r="K3" s="15" t="s">
        <v>23</v>
      </c>
      <c r="L3" s="71" t="s">
        <v>76</v>
      </c>
      <c r="M3" s="71" t="s">
        <v>76</v>
      </c>
      <c r="N3" s="71" t="s">
        <v>76</v>
      </c>
      <c r="O3" s="71" t="s">
        <v>76</v>
      </c>
      <c r="P3" s="71" t="s">
        <v>76</v>
      </c>
      <c r="Q3" s="71" t="s">
        <v>76</v>
      </c>
      <c r="R3" s="15" t="s">
        <v>8</v>
      </c>
      <c r="S3" s="36"/>
      <c r="V3" s="42" t="s">
        <v>23</v>
      </c>
      <c r="W3" s="104" t="s">
        <v>1</v>
      </c>
      <c r="X3" s="104" t="s">
        <v>1</v>
      </c>
      <c r="Y3" s="104" t="s">
        <v>1</v>
      </c>
      <c r="Z3" s="104" t="s">
        <v>1</v>
      </c>
      <c r="AA3" s="104" t="s">
        <v>1</v>
      </c>
      <c r="AB3" s="104" t="s">
        <v>1</v>
      </c>
      <c r="AE3" s="42" t="s">
        <v>23</v>
      </c>
      <c r="AF3" s="70" t="s">
        <v>75</v>
      </c>
      <c r="AG3" s="70" t="s">
        <v>75</v>
      </c>
      <c r="AH3" s="70" t="s">
        <v>75</v>
      </c>
      <c r="AI3" s="70" t="s">
        <v>75</v>
      </c>
      <c r="AJ3" s="70" t="s">
        <v>75</v>
      </c>
      <c r="AK3" s="70" t="s">
        <v>75</v>
      </c>
      <c r="AN3" s="42" t="s">
        <v>23</v>
      </c>
      <c r="AO3" s="70" t="s">
        <v>77</v>
      </c>
      <c r="AP3" s="70" t="s">
        <v>77</v>
      </c>
      <c r="AQ3" s="70" t="s">
        <v>77</v>
      </c>
      <c r="AR3" s="70" t="s">
        <v>77</v>
      </c>
      <c r="AS3" s="70" t="s">
        <v>77</v>
      </c>
      <c r="AT3" s="70" t="s">
        <v>77</v>
      </c>
      <c r="AU3" s="20"/>
    </row>
    <row r="4" spans="1:56" x14ac:dyDescent="0.25">
      <c r="A4" s="19">
        <v>1986</v>
      </c>
      <c r="B4" s="18">
        <f t="shared" ref="B4:B35" si="0">W4+AF4</f>
        <v>5532.9559051000006</v>
      </c>
      <c r="C4" s="18">
        <f t="shared" ref="C4:C35" si="1">X4+AG4</f>
        <v>4986.2366442000039</v>
      </c>
      <c r="D4" s="18">
        <f t="shared" ref="D4:D35" si="2">Y4+AH4</f>
        <v>213.66542279999999</v>
      </c>
      <c r="E4" s="18">
        <f t="shared" ref="E4:E35" si="3">Z4+AI4</f>
        <v>27322.966739</v>
      </c>
      <c r="F4" s="18">
        <f t="shared" ref="F4:F35" si="4">AA4+AJ4</f>
        <v>113.15991339999998</v>
      </c>
      <c r="G4" s="18">
        <f t="shared" ref="G4:G35" si="5">AB4+AK4</f>
        <v>676.11113720000003</v>
      </c>
      <c r="H4" s="18">
        <f>SUM(B4:G4)</f>
        <v>38845.095761700009</v>
      </c>
      <c r="I4" s="8"/>
      <c r="K4" s="19">
        <v>1986</v>
      </c>
      <c r="L4" s="18">
        <f>W4+AO4</f>
        <v>4547.1672150899994</v>
      </c>
      <c r="M4" s="18">
        <f t="shared" ref="M4:Q4" si="6">X4+AP4</f>
        <v>4986.2366442000039</v>
      </c>
      <c r="N4" s="18">
        <f t="shared" si="6"/>
        <v>213.66542279999999</v>
      </c>
      <c r="O4" s="18">
        <f t="shared" si="6"/>
        <v>27322.966739</v>
      </c>
      <c r="P4" s="18">
        <f t="shared" si="6"/>
        <v>113.15991339999998</v>
      </c>
      <c r="Q4" s="18">
        <f t="shared" si="6"/>
        <v>676.11113720000003</v>
      </c>
      <c r="R4" s="18">
        <f>SUM(L4:Q4)</f>
        <v>37859.307071690004</v>
      </c>
      <c r="S4" s="8"/>
      <c r="V4" s="36">
        <v>1986</v>
      </c>
      <c r="W4" s="8">
        <v>3321</v>
      </c>
      <c r="X4" s="8">
        <v>32</v>
      </c>
      <c r="Y4" s="8">
        <v>0</v>
      </c>
      <c r="Z4" s="8">
        <v>26008</v>
      </c>
      <c r="AA4" s="8">
        <v>0</v>
      </c>
      <c r="AB4" s="8">
        <v>0</v>
      </c>
      <c r="AE4" s="36">
        <v>1986</v>
      </c>
      <c r="AF4" s="8">
        <v>2211.9559051000006</v>
      </c>
      <c r="AG4" s="8">
        <v>4954.2366442000039</v>
      </c>
      <c r="AH4" s="8">
        <v>213.66542279999999</v>
      </c>
      <c r="AI4" s="8">
        <v>1314.966739</v>
      </c>
      <c r="AJ4" s="8">
        <v>113.15991339999998</v>
      </c>
      <c r="AK4" s="8">
        <v>676.11113720000003</v>
      </c>
      <c r="AN4" s="36">
        <v>1986</v>
      </c>
      <c r="AO4" s="8">
        <v>1226.1672150899999</v>
      </c>
      <c r="AP4" s="8">
        <v>4954.2366442000039</v>
      </c>
      <c r="AQ4" s="8">
        <v>213.66542279999999</v>
      </c>
      <c r="AR4" s="8">
        <v>1314.966739</v>
      </c>
      <c r="AS4" s="8">
        <v>113.15991339999998</v>
      </c>
      <c r="AT4" s="8">
        <v>676.11113720000003</v>
      </c>
      <c r="AU4" s="20"/>
    </row>
    <row r="5" spans="1:56" x14ac:dyDescent="0.25">
      <c r="A5" s="19">
        <v>1987</v>
      </c>
      <c r="B5" s="18">
        <f t="shared" si="0"/>
        <v>14591.213278499999</v>
      </c>
      <c r="C5" s="18">
        <f t="shared" si="1"/>
        <v>7187.4926993999989</v>
      </c>
      <c r="D5" s="18">
        <f t="shared" si="2"/>
        <v>262.40692420000005</v>
      </c>
      <c r="E5" s="18">
        <f t="shared" si="3"/>
        <v>4467.4536500000004</v>
      </c>
      <c r="F5" s="18">
        <f t="shared" si="4"/>
        <v>287.32811760000004</v>
      </c>
      <c r="G5" s="18">
        <f t="shared" si="5"/>
        <v>361.97633420000005</v>
      </c>
      <c r="H5" s="18">
        <f t="shared" ref="H5:H27" si="7">SUM(B5:G5)</f>
        <v>27157.8710039</v>
      </c>
      <c r="I5" s="8"/>
      <c r="K5" s="19">
        <v>1987</v>
      </c>
      <c r="L5" s="18">
        <f t="shared" ref="L5:Q5" si="8">W5+AO5</f>
        <v>17088.581091399999</v>
      </c>
      <c r="M5" s="18">
        <f t="shared" si="8"/>
        <v>7187.4926993999989</v>
      </c>
      <c r="N5" s="18">
        <f t="shared" si="8"/>
        <v>262.40692420000005</v>
      </c>
      <c r="O5" s="18">
        <f t="shared" si="8"/>
        <v>4467.4536500000004</v>
      </c>
      <c r="P5" s="18">
        <f t="shared" si="8"/>
        <v>287.32811760000004</v>
      </c>
      <c r="Q5" s="18">
        <f t="shared" si="8"/>
        <v>361.97633420000005</v>
      </c>
      <c r="R5" s="18">
        <f t="shared" ref="R5:R27" si="9">SUM(L5:Q5)</f>
        <v>29655.238816799996</v>
      </c>
      <c r="S5" s="8"/>
      <c r="V5" s="36">
        <v>1987</v>
      </c>
      <c r="W5" s="8">
        <v>10983</v>
      </c>
      <c r="X5" s="8">
        <v>302</v>
      </c>
      <c r="Y5" s="8">
        <v>0</v>
      </c>
      <c r="Z5" s="8">
        <v>4274</v>
      </c>
      <c r="AA5" s="8">
        <v>7</v>
      </c>
      <c r="AB5" s="8">
        <v>4</v>
      </c>
      <c r="AE5" s="36">
        <v>1987</v>
      </c>
      <c r="AF5" s="8">
        <v>3608.2132784999999</v>
      </c>
      <c r="AG5" s="8">
        <v>6885.4926993999989</v>
      </c>
      <c r="AH5" s="8">
        <v>262.40692420000005</v>
      </c>
      <c r="AI5" s="8">
        <v>193.45364999999998</v>
      </c>
      <c r="AJ5" s="8">
        <v>280.32811760000004</v>
      </c>
      <c r="AK5" s="8">
        <v>357.97633420000005</v>
      </c>
      <c r="AN5" s="36">
        <v>1987</v>
      </c>
      <c r="AO5" s="8">
        <v>6105.5810914000003</v>
      </c>
      <c r="AP5" s="8">
        <v>6885.4926993999989</v>
      </c>
      <c r="AQ5" s="8">
        <v>262.40692420000005</v>
      </c>
      <c r="AR5" s="8">
        <v>193.45364999999998</v>
      </c>
      <c r="AS5" s="8">
        <v>280.32811760000004</v>
      </c>
      <c r="AT5" s="8">
        <v>357.97633420000005</v>
      </c>
      <c r="AU5" s="20"/>
    </row>
    <row r="6" spans="1:56" x14ac:dyDescent="0.25">
      <c r="A6" s="19">
        <v>1988</v>
      </c>
      <c r="B6" s="18">
        <f t="shared" si="0"/>
        <v>8115.0268739299991</v>
      </c>
      <c r="C6" s="18">
        <f t="shared" si="1"/>
        <v>6620.8846225800007</v>
      </c>
      <c r="D6" s="18">
        <f t="shared" si="2"/>
        <v>921.7517017800003</v>
      </c>
      <c r="E6" s="18">
        <f t="shared" si="3"/>
        <v>60423.967612400003</v>
      </c>
      <c r="F6" s="18">
        <f t="shared" si="4"/>
        <v>308.2008754000002</v>
      </c>
      <c r="G6" s="18">
        <f t="shared" si="5"/>
        <v>635.86713431999999</v>
      </c>
      <c r="H6" s="18">
        <f t="shared" si="7"/>
        <v>77025.698820409991</v>
      </c>
      <c r="I6" s="8"/>
      <c r="K6" s="19">
        <v>1988</v>
      </c>
      <c r="L6" s="18">
        <f t="shared" ref="L6:Q6" si="10">W6+AO6</f>
        <v>10082.068054029998</v>
      </c>
      <c r="M6" s="18">
        <f t="shared" si="10"/>
        <v>6366.7463228700017</v>
      </c>
      <c r="N6" s="18">
        <f t="shared" si="10"/>
        <v>956.41537245000029</v>
      </c>
      <c r="O6" s="18">
        <f t="shared" si="10"/>
        <v>32552.453113400003</v>
      </c>
      <c r="P6" s="18">
        <f t="shared" si="10"/>
        <v>308.2008754000002</v>
      </c>
      <c r="Q6" s="18">
        <f t="shared" si="10"/>
        <v>1992.4012594999997</v>
      </c>
      <c r="R6" s="18">
        <f t="shared" si="9"/>
        <v>52258.284997650007</v>
      </c>
      <c r="S6" s="8"/>
      <c r="V6" s="36">
        <v>1988</v>
      </c>
      <c r="W6" s="8">
        <v>4578</v>
      </c>
      <c r="X6" s="8">
        <v>657</v>
      </c>
      <c r="Y6" s="8">
        <v>0</v>
      </c>
      <c r="Z6" s="8">
        <v>1736</v>
      </c>
      <c r="AA6" s="8">
        <v>0</v>
      </c>
      <c r="AB6" s="8">
        <v>0</v>
      </c>
      <c r="AE6" s="36">
        <v>1988</v>
      </c>
      <c r="AF6" s="8">
        <v>3537.0268739299991</v>
      </c>
      <c r="AG6" s="8">
        <v>5963.8846225800007</v>
      </c>
      <c r="AH6" s="8">
        <v>921.7517017800003</v>
      </c>
      <c r="AI6" s="8">
        <v>58687.967612400003</v>
      </c>
      <c r="AJ6" s="8">
        <v>308.2008754000002</v>
      </c>
      <c r="AK6" s="8">
        <v>635.86713431999999</v>
      </c>
      <c r="AN6" s="36">
        <v>1988</v>
      </c>
      <c r="AO6" s="8">
        <v>5504.0680540299973</v>
      </c>
      <c r="AP6" s="8">
        <v>5709.7463228700017</v>
      </c>
      <c r="AQ6" s="8">
        <v>956.41537245000029</v>
      </c>
      <c r="AR6" s="8">
        <v>30816.453113400003</v>
      </c>
      <c r="AS6" s="8">
        <v>308.2008754000002</v>
      </c>
      <c r="AT6" s="8">
        <v>1992.4012594999997</v>
      </c>
      <c r="AU6" s="20"/>
    </row>
    <row r="7" spans="1:56" x14ac:dyDescent="0.25">
      <c r="A7" s="19">
        <v>1989</v>
      </c>
      <c r="B7" s="18">
        <f t="shared" si="0"/>
        <v>12702.907181196</v>
      </c>
      <c r="C7" s="18">
        <f t="shared" si="1"/>
        <v>3096.3054248799999</v>
      </c>
      <c r="D7" s="18">
        <f t="shared" si="2"/>
        <v>1186.1334863699999</v>
      </c>
      <c r="E7" s="18">
        <f t="shared" si="3"/>
        <v>27118.346450000008</v>
      </c>
      <c r="F7" s="18">
        <f t="shared" si="4"/>
        <v>1657.7203102000003</v>
      </c>
      <c r="G7" s="18">
        <f t="shared" si="5"/>
        <v>524.18774199999996</v>
      </c>
      <c r="H7" s="18">
        <f t="shared" si="7"/>
        <v>46285.600594646006</v>
      </c>
      <c r="I7" s="8"/>
      <c r="K7" s="19">
        <v>1989</v>
      </c>
      <c r="L7" s="18">
        <f t="shared" ref="L7:Q7" si="11">W7+AO7</f>
        <v>13090.414730549999</v>
      </c>
      <c r="M7" s="18">
        <f t="shared" si="11"/>
        <v>4360.3450315000009</v>
      </c>
      <c r="N7" s="18">
        <f t="shared" si="11"/>
        <v>2498.5847723000006</v>
      </c>
      <c r="O7" s="18">
        <f t="shared" si="11"/>
        <v>20473.874170000006</v>
      </c>
      <c r="P7" s="18">
        <f t="shared" si="11"/>
        <v>1657.7203102000003</v>
      </c>
      <c r="Q7" s="18">
        <f t="shared" si="11"/>
        <v>524.18774199999996</v>
      </c>
      <c r="R7" s="18">
        <f t="shared" si="9"/>
        <v>42605.126756550009</v>
      </c>
      <c r="S7" s="8"/>
      <c r="V7" s="36">
        <v>1989</v>
      </c>
      <c r="W7" s="8">
        <v>11875</v>
      </c>
      <c r="X7" s="8">
        <v>20</v>
      </c>
      <c r="Y7" s="8">
        <v>0</v>
      </c>
      <c r="Z7" s="8">
        <v>856</v>
      </c>
      <c r="AA7" s="8">
        <v>0</v>
      </c>
      <c r="AB7" s="8">
        <v>0</v>
      </c>
      <c r="AE7" s="36">
        <v>1989</v>
      </c>
      <c r="AF7" s="8">
        <v>827.90718119600001</v>
      </c>
      <c r="AG7" s="8">
        <v>3076.3054248799999</v>
      </c>
      <c r="AH7" s="8">
        <v>1186.1334863699999</v>
      </c>
      <c r="AI7" s="8">
        <v>26262.346450000008</v>
      </c>
      <c r="AJ7" s="8">
        <v>1657.7203102000003</v>
      </c>
      <c r="AK7" s="8">
        <v>524.18774199999996</v>
      </c>
      <c r="AN7" s="36">
        <v>1989</v>
      </c>
      <c r="AO7" s="8">
        <v>1215.4147305499996</v>
      </c>
      <c r="AP7" s="8">
        <v>4340.3450315000009</v>
      </c>
      <c r="AQ7" s="8">
        <v>2498.5847723000006</v>
      </c>
      <c r="AR7" s="8">
        <v>19617.874170000006</v>
      </c>
      <c r="AS7" s="8">
        <v>1657.7203102000003</v>
      </c>
      <c r="AT7" s="8">
        <v>524.18774199999996</v>
      </c>
      <c r="AU7" s="20"/>
    </row>
    <row r="8" spans="1:56" x14ac:dyDescent="0.25">
      <c r="A8" s="19">
        <v>1990</v>
      </c>
      <c r="B8" s="18">
        <f t="shared" si="0"/>
        <v>32640.44429223</v>
      </c>
      <c r="C8" s="18">
        <f t="shared" si="1"/>
        <v>9436.3595490700027</v>
      </c>
      <c r="D8" s="18">
        <f t="shared" si="2"/>
        <v>1021.2368579999999</v>
      </c>
      <c r="E8" s="18">
        <f t="shared" si="3"/>
        <v>4434.4715679999999</v>
      </c>
      <c r="F8" s="18">
        <f t="shared" si="4"/>
        <v>918.47916698000006</v>
      </c>
      <c r="G8" s="18">
        <f t="shared" si="5"/>
        <v>912.285526</v>
      </c>
      <c r="H8" s="18">
        <f t="shared" si="7"/>
        <v>49363.276960280004</v>
      </c>
      <c r="I8" s="8"/>
      <c r="K8" s="19">
        <v>1990</v>
      </c>
      <c r="L8" s="18">
        <f t="shared" ref="L8:Q8" si="12">W8+AO8</f>
        <v>35202.381345000002</v>
      </c>
      <c r="M8" s="18">
        <f t="shared" si="12"/>
        <v>15218.496607630002</v>
      </c>
      <c r="N8" s="18">
        <f t="shared" si="12"/>
        <v>1021.2368579999999</v>
      </c>
      <c r="O8" s="18">
        <f t="shared" si="12"/>
        <v>4434.4715679999999</v>
      </c>
      <c r="P8" s="18">
        <f t="shared" si="12"/>
        <v>2756.6716760999993</v>
      </c>
      <c r="Q8" s="18">
        <f t="shared" si="12"/>
        <v>912.285526</v>
      </c>
      <c r="R8" s="18">
        <f t="shared" si="9"/>
        <v>59545.543580730002</v>
      </c>
      <c r="S8" s="8"/>
      <c r="V8" s="36">
        <v>1990</v>
      </c>
      <c r="W8" s="8">
        <v>29543</v>
      </c>
      <c r="X8" s="8">
        <v>435</v>
      </c>
      <c r="Y8" s="8">
        <v>0</v>
      </c>
      <c r="Z8" s="8">
        <v>3526</v>
      </c>
      <c r="AA8" s="8">
        <v>0</v>
      </c>
      <c r="AB8" s="8">
        <v>0</v>
      </c>
      <c r="AE8" s="36">
        <v>1990</v>
      </c>
      <c r="AF8" s="8">
        <v>3097.4442922299986</v>
      </c>
      <c r="AG8" s="8">
        <v>9001.3595490700027</v>
      </c>
      <c r="AH8" s="8">
        <v>1021.2368579999999</v>
      </c>
      <c r="AI8" s="8">
        <v>908.47156800000016</v>
      </c>
      <c r="AJ8" s="8">
        <v>918.47916698000006</v>
      </c>
      <c r="AK8" s="8">
        <v>912.285526</v>
      </c>
      <c r="AN8" s="36">
        <v>1990</v>
      </c>
      <c r="AO8" s="8">
        <v>5659.3813449999989</v>
      </c>
      <c r="AP8" s="8">
        <v>14783.496607630002</v>
      </c>
      <c r="AQ8" s="8">
        <v>1021.2368579999999</v>
      </c>
      <c r="AR8" s="8">
        <v>908.47156800000016</v>
      </c>
      <c r="AS8" s="8">
        <v>2756.6716760999993</v>
      </c>
      <c r="AT8" s="8">
        <v>912.285526</v>
      </c>
      <c r="AU8" s="20"/>
    </row>
    <row r="9" spans="1:56" x14ac:dyDescent="0.25">
      <c r="A9" s="19">
        <v>1991</v>
      </c>
      <c r="B9" s="18">
        <f t="shared" si="0"/>
        <v>18688.209157453999</v>
      </c>
      <c r="C9" s="18">
        <f t="shared" si="1"/>
        <v>4373.4805469399998</v>
      </c>
      <c r="D9" s="18">
        <f t="shared" si="2"/>
        <v>1767.4340381999998</v>
      </c>
      <c r="E9" s="18">
        <f t="shared" si="3"/>
        <v>3264.2401359999999</v>
      </c>
      <c r="F9" s="18">
        <f t="shared" si="4"/>
        <v>411.2681300000001</v>
      </c>
      <c r="G9" s="18">
        <f t="shared" si="5"/>
        <v>7494.3645420000003</v>
      </c>
      <c r="H9" s="18">
        <f t="shared" si="7"/>
        <v>35998.996550593998</v>
      </c>
      <c r="I9" s="8"/>
      <c r="K9" s="19">
        <v>1991</v>
      </c>
      <c r="L9" s="18">
        <f t="shared" ref="L9:Q9" si="13">W9+AO9</f>
        <v>20485.184037910003</v>
      </c>
      <c r="M9" s="18">
        <f t="shared" si="13"/>
        <v>5358.2960041799988</v>
      </c>
      <c r="N9" s="18">
        <f t="shared" si="13"/>
        <v>2371.7813498</v>
      </c>
      <c r="O9" s="18">
        <f t="shared" si="13"/>
        <v>3264.2401359999999</v>
      </c>
      <c r="P9" s="18">
        <f t="shared" si="13"/>
        <v>411.2681300000001</v>
      </c>
      <c r="Q9" s="18">
        <f t="shared" si="13"/>
        <v>7494.3645420000003</v>
      </c>
      <c r="R9" s="18">
        <f t="shared" si="9"/>
        <v>39385.134199890002</v>
      </c>
      <c r="S9" s="8"/>
      <c r="V9" s="36">
        <v>1991</v>
      </c>
      <c r="W9" s="8">
        <v>15649</v>
      </c>
      <c r="X9" s="8">
        <v>729</v>
      </c>
      <c r="Y9" s="8">
        <v>86</v>
      </c>
      <c r="Z9" s="8">
        <v>3222</v>
      </c>
      <c r="AA9" s="8">
        <v>0</v>
      </c>
      <c r="AB9" s="8">
        <v>7173</v>
      </c>
      <c r="AE9" s="36">
        <v>1991</v>
      </c>
      <c r="AF9" s="8">
        <v>3039.209157454</v>
      </c>
      <c r="AG9" s="8">
        <v>3644.4805469400003</v>
      </c>
      <c r="AH9" s="8">
        <v>1681.4340381999998</v>
      </c>
      <c r="AI9" s="8">
        <v>42.240136</v>
      </c>
      <c r="AJ9" s="8">
        <v>411.2681300000001</v>
      </c>
      <c r="AK9" s="8">
        <v>321.36454200000003</v>
      </c>
      <c r="AN9" s="36">
        <v>1991</v>
      </c>
      <c r="AO9" s="8">
        <v>4836.1840379100013</v>
      </c>
      <c r="AP9" s="8">
        <v>4629.2960041799988</v>
      </c>
      <c r="AQ9" s="8">
        <v>2285.7813498</v>
      </c>
      <c r="AR9" s="8">
        <v>42.240136</v>
      </c>
      <c r="AS9" s="8">
        <v>411.2681300000001</v>
      </c>
      <c r="AT9" s="8">
        <v>321.36454200000003</v>
      </c>
      <c r="AU9" s="20"/>
    </row>
    <row r="10" spans="1:56" x14ac:dyDescent="0.25">
      <c r="A10" s="19">
        <v>1992</v>
      </c>
      <c r="B10" s="18">
        <f t="shared" si="0"/>
        <v>23956.403315924003</v>
      </c>
      <c r="C10" s="18">
        <f t="shared" si="1"/>
        <v>15694.556549420002</v>
      </c>
      <c r="D10" s="18">
        <f t="shared" si="2"/>
        <v>3128.3660622600005</v>
      </c>
      <c r="E10" s="18">
        <f t="shared" si="3"/>
        <v>11286.487502</v>
      </c>
      <c r="F10" s="18">
        <f t="shared" si="4"/>
        <v>886.22883800000011</v>
      </c>
      <c r="G10" s="18">
        <f t="shared" si="5"/>
        <v>13007.45620368</v>
      </c>
      <c r="H10" s="18">
        <f t="shared" si="7"/>
        <v>67959.498471284009</v>
      </c>
      <c r="I10" s="8"/>
      <c r="K10" s="19">
        <v>1992</v>
      </c>
      <c r="L10" s="18">
        <f t="shared" ref="L10:Q10" si="14">W10+AO10</f>
        <v>25912.151955893998</v>
      </c>
      <c r="M10" s="18">
        <f t="shared" si="14"/>
        <v>16458.398041589997</v>
      </c>
      <c r="N10" s="18">
        <f t="shared" si="14"/>
        <v>3280.4377290500011</v>
      </c>
      <c r="O10" s="18">
        <f t="shared" si="14"/>
        <v>11286.487502</v>
      </c>
      <c r="P10" s="18">
        <f t="shared" si="14"/>
        <v>886.22883800000011</v>
      </c>
      <c r="Q10" s="18">
        <f t="shared" si="14"/>
        <v>13594.689939329</v>
      </c>
      <c r="R10" s="18">
        <f t="shared" si="9"/>
        <v>71418.394005862996</v>
      </c>
      <c r="S10" s="8"/>
      <c r="V10" s="36">
        <v>1992</v>
      </c>
      <c r="W10" s="8">
        <v>18570</v>
      </c>
      <c r="X10" s="8">
        <v>4135</v>
      </c>
      <c r="Y10" s="8">
        <v>0</v>
      </c>
      <c r="Z10" s="8">
        <v>10772</v>
      </c>
      <c r="AA10" s="8">
        <v>281</v>
      </c>
      <c r="AB10" s="8">
        <v>9311</v>
      </c>
      <c r="AE10" s="36">
        <v>1992</v>
      </c>
      <c r="AF10" s="8">
        <v>5386.4033159240025</v>
      </c>
      <c r="AG10" s="8">
        <v>11559.556549420002</v>
      </c>
      <c r="AH10" s="8">
        <v>3128.3660622600005</v>
      </c>
      <c r="AI10" s="8">
        <v>514.48750200000006</v>
      </c>
      <c r="AJ10" s="8">
        <v>605.22883800000011</v>
      </c>
      <c r="AK10" s="8">
        <v>3696.4562036799994</v>
      </c>
      <c r="AN10" s="36">
        <v>1992</v>
      </c>
      <c r="AO10" s="8">
        <v>7342.1519558939999</v>
      </c>
      <c r="AP10" s="8">
        <v>12323.398041589997</v>
      </c>
      <c r="AQ10" s="8">
        <v>3280.4377290500011</v>
      </c>
      <c r="AR10" s="8">
        <v>514.48750200000006</v>
      </c>
      <c r="AS10" s="8">
        <v>605.22883800000011</v>
      </c>
      <c r="AT10" s="8">
        <v>4283.6899393289996</v>
      </c>
      <c r="AU10" s="20"/>
    </row>
    <row r="11" spans="1:56" x14ac:dyDescent="0.25">
      <c r="A11" s="19">
        <v>1993</v>
      </c>
      <c r="B11" s="18">
        <f t="shared" si="0"/>
        <v>51280.012526489998</v>
      </c>
      <c r="C11" s="18">
        <f t="shared" si="1"/>
        <v>34940.193733389999</v>
      </c>
      <c r="D11" s="18">
        <f t="shared" si="2"/>
        <v>377.14092199999993</v>
      </c>
      <c r="E11" s="18">
        <f t="shared" si="3"/>
        <v>10432.644422800004</v>
      </c>
      <c r="F11" s="18">
        <f t="shared" si="4"/>
        <v>4206.3420400999994</v>
      </c>
      <c r="G11" s="18">
        <f t="shared" si="5"/>
        <v>19745.321415300001</v>
      </c>
      <c r="H11" s="18">
        <f t="shared" si="7"/>
        <v>120981.65506008001</v>
      </c>
      <c r="I11" s="8"/>
      <c r="K11" s="19">
        <v>1993</v>
      </c>
      <c r="L11" s="18">
        <f t="shared" ref="L11:Q11" si="15">W11+AO11</f>
        <v>74436.609952299987</v>
      </c>
      <c r="M11" s="18">
        <f t="shared" si="15"/>
        <v>44404.596765999988</v>
      </c>
      <c r="N11" s="18">
        <f t="shared" si="15"/>
        <v>377.14092199999993</v>
      </c>
      <c r="O11" s="18">
        <f t="shared" si="15"/>
        <v>12319.8914883</v>
      </c>
      <c r="P11" s="18">
        <f t="shared" si="15"/>
        <v>8344.9302663100007</v>
      </c>
      <c r="Q11" s="18">
        <f t="shared" si="15"/>
        <v>22331.249127199997</v>
      </c>
      <c r="R11" s="18">
        <f t="shared" si="9"/>
        <v>162214.41852210998</v>
      </c>
      <c r="S11" s="8"/>
      <c r="V11" s="36">
        <v>1993</v>
      </c>
      <c r="W11" s="8">
        <v>30692</v>
      </c>
      <c r="X11" s="8">
        <v>10784</v>
      </c>
      <c r="Y11" s="8">
        <v>0</v>
      </c>
      <c r="Z11" s="8">
        <v>2739</v>
      </c>
      <c r="AA11" s="8">
        <v>2</v>
      </c>
      <c r="AB11" s="8">
        <v>13896</v>
      </c>
      <c r="AE11" s="36">
        <v>1993</v>
      </c>
      <c r="AF11" s="8">
        <v>20588.012526489998</v>
      </c>
      <c r="AG11" s="8">
        <v>24156.193733389995</v>
      </c>
      <c r="AH11" s="8">
        <v>377.14092199999993</v>
      </c>
      <c r="AI11" s="8">
        <v>7693.6444228000028</v>
      </c>
      <c r="AJ11" s="8">
        <v>4204.3420400999994</v>
      </c>
      <c r="AK11" s="8">
        <v>5849.3214152999999</v>
      </c>
      <c r="AN11" s="36">
        <v>1993</v>
      </c>
      <c r="AO11" s="8">
        <v>43744.609952299987</v>
      </c>
      <c r="AP11" s="8">
        <v>33620.596765999988</v>
      </c>
      <c r="AQ11" s="8">
        <v>377.14092199999993</v>
      </c>
      <c r="AR11" s="8">
        <v>9580.8914882999998</v>
      </c>
      <c r="AS11" s="8">
        <v>8342.9302663100007</v>
      </c>
      <c r="AT11" s="8">
        <v>8435.2491271999988</v>
      </c>
      <c r="AU11" s="20"/>
    </row>
    <row r="12" spans="1:56" x14ac:dyDescent="0.25">
      <c r="A12" s="19">
        <v>1994</v>
      </c>
      <c r="B12" s="18">
        <f t="shared" si="0"/>
        <v>34186.764838699994</v>
      </c>
      <c r="C12" s="18">
        <f t="shared" si="1"/>
        <v>22816.863827520003</v>
      </c>
      <c r="D12" s="18">
        <f t="shared" si="2"/>
        <v>867.18638599999997</v>
      </c>
      <c r="E12" s="18">
        <f t="shared" si="3"/>
        <v>4446.8626420000001</v>
      </c>
      <c r="F12" s="18">
        <f t="shared" si="4"/>
        <v>526.03375778600014</v>
      </c>
      <c r="G12" s="18">
        <f t="shared" si="5"/>
        <v>10294.570909971</v>
      </c>
      <c r="H12" s="18">
        <f t="shared" si="7"/>
        <v>73138.282361977006</v>
      </c>
      <c r="I12" s="8"/>
      <c r="K12" s="19">
        <v>1994</v>
      </c>
      <c r="L12" s="18">
        <f t="shared" ref="L12:Q12" si="16">W12+AO12</f>
        <v>38096.11857359</v>
      </c>
      <c r="M12" s="18">
        <f t="shared" si="16"/>
        <v>25009.676269449999</v>
      </c>
      <c r="N12" s="18">
        <f t="shared" si="16"/>
        <v>867.18638599999997</v>
      </c>
      <c r="O12" s="18">
        <f t="shared" si="16"/>
        <v>4446.8626420000001</v>
      </c>
      <c r="P12" s="18">
        <f t="shared" si="16"/>
        <v>725.598487707</v>
      </c>
      <c r="Q12" s="18">
        <f t="shared" si="16"/>
        <v>12551.371579977</v>
      </c>
      <c r="R12" s="18">
        <f t="shared" si="9"/>
        <v>81696.813938724008</v>
      </c>
      <c r="S12" s="8"/>
      <c r="V12" s="36">
        <v>1994</v>
      </c>
      <c r="W12" s="8">
        <v>26689</v>
      </c>
      <c r="X12" s="8">
        <v>10520</v>
      </c>
      <c r="Y12" s="8">
        <v>12</v>
      </c>
      <c r="Z12" s="8">
        <v>3743</v>
      </c>
      <c r="AA12" s="8">
        <v>5</v>
      </c>
      <c r="AB12" s="8">
        <v>5774</v>
      </c>
      <c r="AE12" s="36">
        <v>1994</v>
      </c>
      <c r="AF12" s="8">
        <v>7497.7648386999945</v>
      </c>
      <c r="AG12" s="8">
        <v>12296.863827520003</v>
      </c>
      <c r="AH12" s="8">
        <v>855.18638599999997</v>
      </c>
      <c r="AI12" s="8">
        <v>703.86264200000005</v>
      </c>
      <c r="AJ12" s="8">
        <v>521.03375778600014</v>
      </c>
      <c r="AK12" s="8">
        <v>4520.5709099710002</v>
      </c>
      <c r="AN12" s="36">
        <v>1994</v>
      </c>
      <c r="AO12" s="8">
        <v>11407.118573589998</v>
      </c>
      <c r="AP12" s="8">
        <v>14489.676269449998</v>
      </c>
      <c r="AQ12" s="8">
        <v>855.18638599999997</v>
      </c>
      <c r="AR12" s="8">
        <v>703.86264200000005</v>
      </c>
      <c r="AS12" s="8">
        <v>720.598487707</v>
      </c>
      <c r="AT12" s="8">
        <v>6777.3715799769989</v>
      </c>
      <c r="AU12" s="20"/>
    </row>
    <row r="13" spans="1:56" x14ac:dyDescent="0.25">
      <c r="A13" s="19">
        <v>1995</v>
      </c>
      <c r="B13" s="18">
        <f t="shared" si="0"/>
        <v>54629.394475610003</v>
      </c>
      <c r="C13" s="18">
        <f t="shared" si="1"/>
        <v>23343.372148660004</v>
      </c>
      <c r="D13" s="18">
        <f t="shared" si="2"/>
        <v>666.725596</v>
      </c>
      <c r="E13" s="18">
        <f t="shared" si="3"/>
        <v>5358.5467980000003</v>
      </c>
      <c r="F13" s="18">
        <f t="shared" si="4"/>
        <v>101.27932399999999</v>
      </c>
      <c r="G13" s="18">
        <f t="shared" si="5"/>
        <v>4601.6044720000009</v>
      </c>
      <c r="H13" s="18">
        <f t="shared" si="7"/>
        <v>88700.922814270016</v>
      </c>
      <c r="I13" s="8"/>
      <c r="K13" s="19">
        <v>1995</v>
      </c>
      <c r="L13" s="18">
        <f t="shared" ref="L13:Q13" si="17">W13+AO13</f>
        <v>54478.613003400009</v>
      </c>
      <c r="M13" s="18">
        <f t="shared" si="17"/>
        <v>23000.497974740007</v>
      </c>
      <c r="N13" s="18">
        <f t="shared" si="17"/>
        <v>666.725596</v>
      </c>
      <c r="O13" s="18">
        <f t="shared" si="17"/>
        <v>5358.5467980000003</v>
      </c>
      <c r="P13" s="18">
        <f t="shared" si="17"/>
        <v>101.27932399999999</v>
      </c>
      <c r="Q13" s="18">
        <f t="shared" si="17"/>
        <v>4601.6044720000009</v>
      </c>
      <c r="R13" s="18">
        <f t="shared" si="9"/>
        <v>88207.267168140024</v>
      </c>
      <c r="S13" s="8"/>
      <c r="V13" s="36">
        <v>1995</v>
      </c>
      <c r="W13" s="8">
        <v>33530</v>
      </c>
      <c r="X13" s="8">
        <v>8316</v>
      </c>
      <c r="Y13" s="8">
        <v>18</v>
      </c>
      <c r="Z13" s="8">
        <v>4946</v>
      </c>
      <c r="AA13" s="8">
        <v>0</v>
      </c>
      <c r="AB13" s="8">
        <v>2253</v>
      </c>
      <c r="AE13" s="36">
        <v>1995</v>
      </c>
      <c r="AF13" s="8">
        <v>21099.394475610003</v>
      </c>
      <c r="AG13" s="8">
        <v>15027.372148660006</v>
      </c>
      <c r="AH13" s="8">
        <v>648.725596</v>
      </c>
      <c r="AI13" s="8">
        <v>412.54679800000002</v>
      </c>
      <c r="AJ13" s="8">
        <v>101.27932399999999</v>
      </c>
      <c r="AK13" s="8">
        <v>2348.6044720000004</v>
      </c>
      <c r="AN13" s="36">
        <v>1995</v>
      </c>
      <c r="AO13" s="8">
        <v>20948.613003400005</v>
      </c>
      <c r="AP13" s="8">
        <v>14684.497974740005</v>
      </c>
      <c r="AQ13" s="8">
        <v>648.725596</v>
      </c>
      <c r="AR13" s="8">
        <v>412.54679800000002</v>
      </c>
      <c r="AS13" s="8">
        <v>101.27932399999999</v>
      </c>
      <c r="AT13" s="8">
        <v>2348.6044720000004</v>
      </c>
      <c r="AU13" s="20"/>
    </row>
    <row r="14" spans="1:56" x14ac:dyDescent="0.25">
      <c r="A14" s="19">
        <v>1996</v>
      </c>
      <c r="B14" s="18">
        <f t="shared" si="0"/>
        <v>38982.822445760001</v>
      </c>
      <c r="C14" s="18">
        <f t="shared" si="1"/>
        <v>26924.171617220003</v>
      </c>
      <c r="D14" s="18">
        <f t="shared" si="2"/>
        <v>409.30508200000003</v>
      </c>
      <c r="E14" s="18">
        <f t="shared" si="3"/>
        <v>15038.100465200001</v>
      </c>
      <c r="F14" s="18">
        <f t="shared" si="4"/>
        <v>28567.548766119999</v>
      </c>
      <c r="G14" s="18">
        <f t="shared" si="5"/>
        <v>11244.0529398</v>
      </c>
      <c r="H14" s="18">
        <f t="shared" si="7"/>
        <v>121166.00131610001</v>
      </c>
      <c r="I14" s="8"/>
      <c r="K14" s="19">
        <v>1996</v>
      </c>
      <c r="L14" s="18">
        <f t="shared" ref="L14:Q14" si="18">W14+AO14</f>
        <v>42386.081966060003</v>
      </c>
      <c r="M14" s="18">
        <f t="shared" si="18"/>
        <v>32831.087157999995</v>
      </c>
      <c r="N14" s="18">
        <f t="shared" si="18"/>
        <v>409.30508200000003</v>
      </c>
      <c r="O14" s="18">
        <f t="shared" si="18"/>
        <v>14058.5554029</v>
      </c>
      <c r="P14" s="18">
        <f t="shared" si="18"/>
        <v>30677.865244799999</v>
      </c>
      <c r="Q14" s="18">
        <f t="shared" si="18"/>
        <v>11877.728359099998</v>
      </c>
      <c r="R14" s="18">
        <f t="shared" si="9"/>
        <v>132240.62321285999</v>
      </c>
      <c r="S14" s="8"/>
      <c r="V14" s="36">
        <v>1996</v>
      </c>
      <c r="W14" s="8">
        <v>30485</v>
      </c>
      <c r="X14" s="8">
        <v>14400</v>
      </c>
      <c r="Y14" s="8">
        <v>11</v>
      </c>
      <c r="Z14" s="8">
        <v>7431</v>
      </c>
      <c r="AA14" s="8">
        <v>26644</v>
      </c>
      <c r="AB14" s="8">
        <v>5826</v>
      </c>
      <c r="AE14" s="36">
        <v>1996</v>
      </c>
      <c r="AF14" s="8">
        <v>8497.8224457600008</v>
      </c>
      <c r="AG14" s="8">
        <v>12524.171617220001</v>
      </c>
      <c r="AH14" s="8">
        <v>398.30508200000003</v>
      </c>
      <c r="AI14" s="8">
        <v>7607.1004652000001</v>
      </c>
      <c r="AJ14" s="8">
        <v>1923.5487661199995</v>
      </c>
      <c r="AK14" s="8">
        <v>5418.052939799999</v>
      </c>
      <c r="AN14" s="36">
        <v>1996</v>
      </c>
      <c r="AO14" s="8">
        <v>11901.081966060003</v>
      </c>
      <c r="AP14" s="8">
        <v>18431.087157999995</v>
      </c>
      <c r="AQ14" s="8">
        <v>398.30508200000003</v>
      </c>
      <c r="AR14" s="8">
        <v>6627.5554028999995</v>
      </c>
      <c r="AS14" s="8">
        <v>4033.8652447999993</v>
      </c>
      <c r="AT14" s="8">
        <v>6051.7283590999978</v>
      </c>
      <c r="AU14" s="20"/>
    </row>
    <row r="15" spans="1:56" x14ac:dyDescent="0.25">
      <c r="A15" s="19">
        <v>1997</v>
      </c>
      <c r="B15" s="18">
        <f t="shared" si="0"/>
        <v>30155.258113510001</v>
      </c>
      <c r="C15" s="18">
        <f t="shared" si="1"/>
        <v>45906.373002340013</v>
      </c>
      <c r="D15" s="18">
        <f t="shared" si="2"/>
        <v>489.34887599999996</v>
      </c>
      <c r="E15" s="18">
        <f t="shared" si="3"/>
        <v>4125.873106</v>
      </c>
      <c r="F15" s="18">
        <f t="shared" si="4"/>
        <v>308.53867400000001</v>
      </c>
      <c r="G15" s="18">
        <f t="shared" si="5"/>
        <v>10481.556501499999</v>
      </c>
      <c r="H15" s="18">
        <f t="shared" si="7"/>
        <v>91466.948273350019</v>
      </c>
      <c r="I15" s="8"/>
      <c r="K15" s="19">
        <v>1997</v>
      </c>
      <c r="L15" s="18">
        <f t="shared" ref="L15:Q15" si="19">W15+AO15</f>
        <v>29380.27893353</v>
      </c>
      <c r="M15" s="18">
        <f t="shared" si="19"/>
        <v>41606.654734519994</v>
      </c>
      <c r="N15" s="18">
        <f t="shared" si="19"/>
        <v>489.34887599999996</v>
      </c>
      <c r="O15" s="18">
        <f t="shared" si="19"/>
        <v>4125.873106</v>
      </c>
      <c r="P15" s="18">
        <f t="shared" si="19"/>
        <v>308.53867400000001</v>
      </c>
      <c r="Q15" s="18">
        <f t="shared" si="19"/>
        <v>9053.2143310499996</v>
      </c>
      <c r="R15" s="18">
        <f t="shared" si="9"/>
        <v>84963.908655099993</v>
      </c>
      <c r="S15" s="8"/>
      <c r="V15" s="36">
        <v>1997</v>
      </c>
      <c r="W15" s="8">
        <v>26449</v>
      </c>
      <c r="X15" s="8">
        <v>21097</v>
      </c>
      <c r="Y15" s="8">
        <v>2</v>
      </c>
      <c r="Z15" s="8">
        <v>3440</v>
      </c>
      <c r="AA15" s="8">
        <v>59</v>
      </c>
      <c r="AB15" s="8">
        <v>2925</v>
      </c>
      <c r="AE15" s="36">
        <v>1997</v>
      </c>
      <c r="AF15" s="8">
        <v>3706.2581135099999</v>
      </c>
      <c r="AG15" s="8">
        <v>24809.373002340009</v>
      </c>
      <c r="AH15" s="8">
        <v>487.34887599999996</v>
      </c>
      <c r="AI15" s="8">
        <v>685.87310599999978</v>
      </c>
      <c r="AJ15" s="8">
        <v>249.53867400000001</v>
      </c>
      <c r="AK15" s="8">
        <v>7556.5565015000002</v>
      </c>
      <c r="AN15" s="36">
        <v>1997</v>
      </c>
      <c r="AO15" s="8">
        <v>2931.2789335300004</v>
      </c>
      <c r="AP15" s="8">
        <v>20509.654734519994</v>
      </c>
      <c r="AQ15" s="8">
        <v>487.34887599999996</v>
      </c>
      <c r="AR15" s="8">
        <v>685.87310599999978</v>
      </c>
      <c r="AS15" s="8">
        <v>249.53867400000001</v>
      </c>
      <c r="AT15" s="8">
        <v>6128.2143310499996</v>
      </c>
      <c r="AU15" s="20"/>
    </row>
    <row r="16" spans="1:56" x14ac:dyDescent="0.25">
      <c r="A16" s="19">
        <v>1998</v>
      </c>
      <c r="B16" s="18">
        <f t="shared" si="0"/>
        <v>37773.638158779999</v>
      </c>
      <c r="C16" s="18">
        <f t="shared" si="1"/>
        <v>42196.234371119994</v>
      </c>
      <c r="D16" s="18">
        <f t="shared" si="2"/>
        <v>1153.6838000000002</v>
      </c>
      <c r="E16" s="18">
        <f t="shared" si="3"/>
        <v>1627.2305219999998</v>
      </c>
      <c r="F16" s="18">
        <f t="shared" si="4"/>
        <v>560.36542960999998</v>
      </c>
      <c r="G16" s="18">
        <f t="shared" si="5"/>
        <v>8298.3128251499984</v>
      </c>
      <c r="H16" s="18">
        <f t="shared" si="7"/>
        <v>91609.465106659991</v>
      </c>
      <c r="I16" s="8"/>
      <c r="K16" s="19">
        <v>1998</v>
      </c>
      <c r="L16" s="18">
        <f t="shared" ref="L16:Q16" si="20">W16+AO16</f>
        <v>43100.271814700005</v>
      </c>
      <c r="M16" s="18">
        <f t="shared" si="20"/>
        <v>46622.208093059999</v>
      </c>
      <c r="N16" s="18">
        <f t="shared" si="20"/>
        <v>1153.6838000000002</v>
      </c>
      <c r="O16" s="18">
        <f t="shared" si="20"/>
        <v>1627.2305219999998</v>
      </c>
      <c r="P16" s="18">
        <f t="shared" si="20"/>
        <v>660.45265437</v>
      </c>
      <c r="Q16" s="18">
        <f t="shared" si="20"/>
        <v>9873.7534503999996</v>
      </c>
      <c r="R16" s="18">
        <f t="shared" si="9"/>
        <v>103037.60033453</v>
      </c>
      <c r="S16" s="8"/>
      <c r="V16" s="36">
        <v>1998</v>
      </c>
      <c r="W16" s="8">
        <v>29839</v>
      </c>
      <c r="X16" s="8">
        <v>17230</v>
      </c>
      <c r="Y16" s="8">
        <v>155</v>
      </c>
      <c r="Z16" s="8">
        <v>1303</v>
      </c>
      <c r="AA16" s="8">
        <v>0</v>
      </c>
      <c r="AB16" s="8">
        <v>2728</v>
      </c>
      <c r="AE16" s="36">
        <v>1998</v>
      </c>
      <c r="AF16" s="8">
        <v>7934.6381587800024</v>
      </c>
      <c r="AG16" s="8">
        <v>24966.234371119997</v>
      </c>
      <c r="AH16" s="8">
        <v>998.68380000000036</v>
      </c>
      <c r="AI16" s="8">
        <v>324.23052199999989</v>
      </c>
      <c r="AJ16" s="8">
        <v>560.36542960999998</v>
      </c>
      <c r="AK16" s="8">
        <v>5570.3128251499993</v>
      </c>
      <c r="AN16" s="36">
        <v>1998</v>
      </c>
      <c r="AO16" s="8">
        <v>13261.271814700005</v>
      </c>
      <c r="AP16" s="8">
        <v>29392.208093059999</v>
      </c>
      <c r="AQ16" s="8">
        <v>998.68380000000036</v>
      </c>
      <c r="AR16" s="8">
        <v>324.23052199999989</v>
      </c>
      <c r="AS16" s="8">
        <v>660.45265437</v>
      </c>
      <c r="AT16" s="8">
        <v>7145.7534503999987</v>
      </c>
      <c r="AU16" s="20"/>
    </row>
    <row r="17" spans="1:56" x14ac:dyDescent="0.25">
      <c r="A17" s="19">
        <v>1999</v>
      </c>
      <c r="B17" s="18">
        <f t="shared" si="0"/>
        <v>24785.662023109999</v>
      </c>
      <c r="C17" s="18">
        <f t="shared" si="1"/>
        <v>34910.324920810002</v>
      </c>
      <c r="D17" s="18">
        <f t="shared" si="2"/>
        <v>3082.1006866999996</v>
      </c>
      <c r="E17" s="18">
        <f t="shared" si="3"/>
        <v>3832.0972320000001</v>
      </c>
      <c r="F17" s="18">
        <f t="shared" si="4"/>
        <v>607.8844267500001</v>
      </c>
      <c r="G17" s="18">
        <f t="shared" si="5"/>
        <v>8082.6517700900004</v>
      </c>
      <c r="H17" s="18">
        <f t="shared" si="7"/>
        <v>75300.721059459989</v>
      </c>
      <c r="I17" s="8"/>
      <c r="K17" s="19">
        <v>1999</v>
      </c>
      <c r="L17" s="18">
        <f t="shared" ref="L17:Q17" si="21">W17+AO17</f>
        <v>29847.466547192991</v>
      </c>
      <c r="M17" s="18">
        <f t="shared" si="21"/>
        <v>35406.569206699998</v>
      </c>
      <c r="N17" s="18">
        <f t="shared" si="21"/>
        <v>2101.7615854699998</v>
      </c>
      <c r="O17" s="18">
        <f t="shared" si="21"/>
        <v>3832.0972320000001</v>
      </c>
      <c r="P17" s="18">
        <f t="shared" si="21"/>
        <v>747.11873173219999</v>
      </c>
      <c r="Q17" s="18">
        <f t="shared" si="21"/>
        <v>11534.5494717314</v>
      </c>
      <c r="R17" s="18">
        <f t="shared" si="9"/>
        <v>83469.562774826598</v>
      </c>
      <c r="S17" s="8"/>
      <c r="V17" s="36">
        <v>1999</v>
      </c>
      <c r="W17" s="8">
        <v>20541</v>
      </c>
      <c r="X17" s="8">
        <v>26349</v>
      </c>
      <c r="Y17" s="8">
        <v>18</v>
      </c>
      <c r="Z17" s="8">
        <v>3797</v>
      </c>
      <c r="AA17" s="8">
        <v>142</v>
      </c>
      <c r="AB17" s="8">
        <v>404</v>
      </c>
      <c r="AE17" s="36">
        <v>1999</v>
      </c>
      <c r="AF17" s="8">
        <v>4244.6620231099996</v>
      </c>
      <c r="AG17" s="8">
        <v>8561.3249208100005</v>
      </c>
      <c r="AH17" s="8">
        <v>3064.1006866999996</v>
      </c>
      <c r="AI17" s="8">
        <v>35.097231999999998</v>
      </c>
      <c r="AJ17" s="8">
        <v>465.8844267500001</v>
      </c>
      <c r="AK17" s="8">
        <v>7678.6517700900004</v>
      </c>
      <c r="AN17" s="36">
        <v>1999</v>
      </c>
      <c r="AO17" s="8">
        <v>9306.4665471929929</v>
      </c>
      <c r="AP17" s="8">
        <v>9057.5692067</v>
      </c>
      <c r="AQ17" s="8">
        <v>2083.7615854699998</v>
      </c>
      <c r="AR17" s="8">
        <v>35.097231999999998</v>
      </c>
      <c r="AS17" s="8">
        <v>605.11873173219999</v>
      </c>
      <c r="AT17" s="8">
        <v>11130.5494717314</v>
      </c>
      <c r="AU17" s="20"/>
    </row>
    <row r="18" spans="1:56" x14ac:dyDescent="0.25">
      <c r="A18" s="19">
        <v>2000</v>
      </c>
      <c r="B18" s="18">
        <f t="shared" si="0"/>
        <v>23420.916054406</v>
      </c>
      <c r="C18" s="18">
        <f t="shared" si="1"/>
        <v>32898.2639194</v>
      </c>
      <c r="D18" s="18">
        <f t="shared" si="2"/>
        <v>3878.9362526999998</v>
      </c>
      <c r="E18" s="18">
        <f t="shared" si="3"/>
        <v>2906.0016700000001</v>
      </c>
      <c r="F18" s="18">
        <f t="shared" si="4"/>
        <v>2496.1322531200008</v>
      </c>
      <c r="G18" s="18">
        <f t="shared" si="5"/>
        <v>4705.8883740000019</v>
      </c>
      <c r="H18" s="18">
        <f t="shared" si="7"/>
        <v>70306.138523625996</v>
      </c>
      <c r="I18" s="8"/>
      <c r="K18" s="19">
        <v>2000</v>
      </c>
      <c r="L18" s="18">
        <f t="shared" ref="L18:Q18" si="22">W18+AO18</f>
        <v>26593.387246030998</v>
      </c>
      <c r="M18" s="18">
        <f t="shared" si="22"/>
        <v>33731.973282300001</v>
      </c>
      <c r="N18" s="18">
        <f t="shared" si="22"/>
        <v>7888.9850333999984</v>
      </c>
      <c r="O18" s="18">
        <f t="shared" si="22"/>
        <v>2906.0016700000001</v>
      </c>
      <c r="P18" s="18">
        <f t="shared" si="22"/>
        <v>2908.8264222100011</v>
      </c>
      <c r="Q18" s="18">
        <f t="shared" si="22"/>
        <v>4705.8883740000019</v>
      </c>
      <c r="R18" s="18">
        <f t="shared" si="9"/>
        <v>78735.062027940992</v>
      </c>
      <c r="S18" s="8"/>
      <c r="V18" s="36">
        <v>2000</v>
      </c>
      <c r="W18" s="8">
        <v>18709</v>
      </c>
      <c r="X18" s="8">
        <v>26179</v>
      </c>
      <c r="Y18" s="8">
        <v>0</v>
      </c>
      <c r="Z18" s="8">
        <v>2517</v>
      </c>
      <c r="AA18" s="8">
        <v>0</v>
      </c>
      <c r="AB18" s="8">
        <v>886</v>
      </c>
      <c r="AE18" s="36">
        <v>2000</v>
      </c>
      <c r="AF18" s="8">
        <v>4711.9160544059987</v>
      </c>
      <c r="AG18" s="8">
        <v>6719.2639194000012</v>
      </c>
      <c r="AH18" s="8">
        <v>3878.9362526999998</v>
      </c>
      <c r="AI18" s="8">
        <v>389.00166999999999</v>
      </c>
      <c r="AJ18" s="8">
        <v>2496.1322531200008</v>
      </c>
      <c r="AK18" s="8">
        <v>3819.8883740000015</v>
      </c>
      <c r="AN18" s="36">
        <v>2000</v>
      </c>
      <c r="AO18" s="8">
        <v>7884.3872460309976</v>
      </c>
      <c r="AP18" s="8">
        <v>7552.9732823000004</v>
      </c>
      <c r="AQ18" s="8">
        <v>7888.9850333999984</v>
      </c>
      <c r="AR18" s="8">
        <v>389.00166999999999</v>
      </c>
      <c r="AS18" s="8">
        <v>2908.8264222100011</v>
      </c>
      <c r="AT18" s="8">
        <v>3819.8883740000015</v>
      </c>
      <c r="AU18" s="20"/>
    </row>
    <row r="19" spans="1:56" x14ac:dyDescent="0.25">
      <c r="A19" s="19">
        <v>2001</v>
      </c>
      <c r="B19" s="18">
        <f t="shared" si="0"/>
        <v>20040.682036500002</v>
      </c>
      <c r="C19" s="18">
        <f t="shared" si="1"/>
        <v>21171.353376589999</v>
      </c>
      <c r="D19" s="18">
        <f t="shared" si="2"/>
        <v>312.20308</v>
      </c>
      <c r="E19" s="18">
        <f t="shared" si="3"/>
        <v>4799.8141323600003</v>
      </c>
      <c r="F19" s="18">
        <f t="shared" si="4"/>
        <v>90.837311705999994</v>
      </c>
      <c r="G19" s="18">
        <f t="shared" si="5"/>
        <v>11186.213903014001</v>
      </c>
      <c r="H19" s="18">
        <f t="shared" si="7"/>
        <v>57601.103840169999</v>
      </c>
      <c r="I19" s="8"/>
      <c r="K19" s="19">
        <v>2001</v>
      </c>
      <c r="L19" s="18">
        <f t="shared" ref="L19:Q19" si="23">W19+AO19</f>
        <v>27066.487265029995</v>
      </c>
      <c r="M19" s="18">
        <f t="shared" si="23"/>
        <v>21564.016130850003</v>
      </c>
      <c r="N19" s="18">
        <f t="shared" si="23"/>
        <v>312.20308</v>
      </c>
      <c r="O19" s="18">
        <f t="shared" si="23"/>
        <v>4541.8114423900006</v>
      </c>
      <c r="P19" s="18">
        <f t="shared" si="23"/>
        <v>59.752097592399998</v>
      </c>
      <c r="Q19" s="18">
        <f t="shared" si="23"/>
        <v>11343.971571291999</v>
      </c>
      <c r="R19" s="18">
        <f t="shared" si="9"/>
        <v>64888.241587154393</v>
      </c>
      <c r="S19" s="8"/>
      <c r="V19" s="36">
        <v>2001</v>
      </c>
      <c r="W19" s="8">
        <v>14302</v>
      </c>
      <c r="X19" s="8">
        <v>13204</v>
      </c>
      <c r="Y19" s="8">
        <v>4</v>
      </c>
      <c r="Z19" s="8">
        <v>3887</v>
      </c>
      <c r="AA19" s="8">
        <v>3</v>
      </c>
      <c r="AB19" s="8">
        <v>2981</v>
      </c>
      <c r="AE19" s="36">
        <v>2001</v>
      </c>
      <c r="AF19" s="8">
        <v>5738.6820365000021</v>
      </c>
      <c r="AG19" s="8">
        <v>7967.3533765900002</v>
      </c>
      <c r="AH19" s="8">
        <v>308.20308</v>
      </c>
      <c r="AI19" s="8">
        <v>912.81413236000014</v>
      </c>
      <c r="AJ19" s="8">
        <v>87.837311705999994</v>
      </c>
      <c r="AK19" s="8">
        <v>8205.2139030140006</v>
      </c>
      <c r="AL19" s="20"/>
      <c r="AM19" s="20"/>
      <c r="AN19" s="36">
        <v>2001</v>
      </c>
      <c r="AO19" s="8">
        <v>12764.487265029995</v>
      </c>
      <c r="AP19" s="8">
        <v>8360.0161308500028</v>
      </c>
      <c r="AQ19" s="8">
        <v>308.20308</v>
      </c>
      <c r="AR19" s="8">
        <v>654.81144239000014</v>
      </c>
      <c r="AS19" s="8">
        <v>56.752097592399998</v>
      </c>
      <c r="AT19" s="8">
        <v>8362.9715712919988</v>
      </c>
      <c r="AU19" s="20"/>
      <c r="AV19" s="20"/>
      <c r="AW19" s="20"/>
      <c r="AX19" s="20"/>
      <c r="AY19" s="20"/>
      <c r="AZ19" s="20"/>
      <c r="BA19" s="20"/>
      <c r="BB19" s="20"/>
      <c r="BC19" s="20"/>
      <c r="BD19" s="20"/>
    </row>
    <row r="20" spans="1:56" x14ac:dyDescent="0.25">
      <c r="A20" s="19">
        <v>2002</v>
      </c>
      <c r="B20" s="18">
        <f t="shared" si="0"/>
        <v>27711.861920234998</v>
      </c>
      <c r="C20" s="18">
        <f t="shared" si="1"/>
        <v>24668.818675873008</v>
      </c>
      <c r="D20" s="18">
        <f t="shared" si="2"/>
        <v>265.389748</v>
      </c>
      <c r="E20" s="18">
        <f t="shared" si="3"/>
        <v>5372.5487565999993</v>
      </c>
      <c r="F20" s="18">
        <f t="shared" si="4"/>
        <v>22.931328000000001</v>
      </c>
      <c r="G20" s="18">
        <f t="shared" si="5"/>
        <v>14673.385995853001</v>
      </c>
      <c r="H20" s="18">
        <f t="shared" si="7"/>
        <v>72714.93642456102</v>
      </c>
      <c r="I20" s="8"/>
      <c r="K20" s="19">
        <v>2002</v>
      </c>
      <c r="L20" s="18">
        <f t="shared" ref="L20:Q20" si="24">W20+AO20</f>
        <v>37689.232279600983</v>
      </c>
      <c r="M20" s="18">
        <f t="shared" si="24"/>
        <v>29178.105920837203</v>
      </c>
      <c r="N20" s="18">
        <f t="shared" si="24"/>
        <v>265.389748</v>
      </c>
      <c r="O20" s="18">
        <f t="shared" si="24"/>
        <v>6801.153048600002</v>
      </c>
      <c r="P20" s="18">
        <f t="shared" si="24"/>
        <v>22.931328000000001</v>
      </c>
      <c r="Q20" s="18">
        <f t="shared" si="24"/>
        <v>34184.777259904993</v>
      </c>
      <c r="R20" s="18">
        <f t="shared" si="9"/>
        <v>108141.58958494318</v>
      </c>
      <c r="S20" s="8"/>
      <c r="V20" s="36">
        <v>2002</v>
      </c>
      <c r="W20" s="8">
        <v>17556</v>
      </c>
      <c r="X20" s="8">
        <v>13287</v>
      </c>
      <c r="Y20" s="8">
        <v>0</v>
      </c>
      <c r="Z20" s="8">
        <v>2170</v>
      </c>
      <c r="AA20" s="8">
        <v>6</v>
      </c>
      <c r="AB20" s="8">
        <v>2104</v>
      </c>
      <c r="AE20" s="36">
        <v>2002</v>
      </c>
      <c r="AF20" s="8">
        <v>10155.861920234998</v>
      </c>
      <c r="AG20" s="8">
        <v>11381.818675873006</v>
      </c>
      <c r="AH20" s="8">
        <v>265.389748</v>
      </c>
      <c r="AI20" s="8">
        <v>3202.5487565999993</v>
      </c>
      <c r="AJ20" s="8">
        <v>16.931328000000001</v>
      </c>
      <c r="AK20" s="8">
        <v>12569.385995853001</v>
      </c>
      <c r="AL20" s="20"/>
      <c r="AM20" s="20"/>
      <c r="AN20" s="36">
        <v>2002</v>
      </c>
      <c r="AO20" s="8">
        <v>20133.232279600987</v>
      </c>
      <c r="AP20" s="8">
        <v>15891.105920837201</v>
      </c>
      <c r="AQ20" s="8">
        <v>265.389748</v>
      </c>
      <c r="AR20" s="8">
        <v>4631.153048600002</v>
      </c>
      <c r="AS20" s="8">
        <v>16.931328000000001</v>
      </c>
      <c r="AT20" s="8">
        <v>32080.777259904997</v>
      </c>
      <c r="AU20" s="20"/>
      <c r="AV20" s="20"/>
      <c r="AW20" s="20"/>
      <c r="AX20" s="20"/>
      <c r="AY20" s="20"/>
      <c r="AZ20" s="20"/>
      <c r="BA20" s="20"/>
      <c r="BB20" s="20"/>
      <c r="BC20" s="20"/>
      <c r="BD20" s="20"/>
    </row>
    <row r="21" spans="1:56" x14ac:dyDescent="0.25">
      <c r="A21" s="19">
        <v>2003</v>
      </c>
      <c r="B21" s="18">
        <f t="shared" si="0"/>
        <v>20295.573453279001</v>
      </c>
      <c r="C21" s="18">
        <f t="shared" si="1"/>
        <v>23300.731051589995</v>
      </c>
      <c r="D21" s="18">
        <f t="shared" si="2"/>
        <v>1691.1777526699998</v>
      </c>
      <c r="E21" s="18">
        <f t="shared" si="3"/>
        <v>2223.42193</v>
      </c>
      <c r="F21" s="18">
        <f t="shared" si="4"/>
        <v>1343.7927018159999</v>
      </c>
      <c r="G21" s="18">
        <f t="shared" si="5"/>
        <v>30391.225820120002</v>
      </c>
      <c r="H21" s="18">
        <f t="shared" si="7"/>
        <v>79245.922709474995</v>
      </c>
      <c r="I21" s="8"/>
      <c r="K21" s="19">
        <v>2003</v>
      </c>
      <c r="L21" s="18">
        <f t="shared" ref="L21:Q21" si="25">W21+AO21</f>
        <v>21463.587686851002</v>
      </c>
      <c r="M21" s="18">
        <f t="shared" si="25"/>
        <v>25142.489665589997</v>
      </c>
      <c r="N21" s="18">
        <f t="shared" si="25"/>
        <v>2657.0738755000002</v>
      </c>
      <c r="O21" s="18">
        <f t="shared" si="25"/>
        <v>2223.42193</v>
      </c>
      <c r="P21" s="18">
        <f t="shared" si="25"/>
        <v>2969.9227074790001</v>
      </c>
      <c r="Q21" s="18">
        <f t="shared" si="25"/>
        <v>37318.278022386985</v>
      </c>
      <c r="R21" s="18">
        <f t="shared" si="9"/>
        <v>91774.773887806979</v>
      </c>
      <c r="S21" s="8"/>
      <c r="V21" s="36">
        <v>2003</v>
      </c>
      <c r="W21" s="8">
        <v>18464</v>
      </c>
      <c r="X21" s="8">
        <v>15916</v>
      </c>
      <c r="Y21" s="8">
        <v>744</v>
      </c>
      <c r="Z21" s="8">
        <v>2026</v>
      </c>
      <c r="AA21" s="8">
        <v>2</v>
      </c>
      <c r="AB21" s="8">
        <v>18115</v>
      </c>
      <c r="AE21" s="36">
        <v>2003</v>
      </c>
      <c r="AF21" s="8">
        <v>1831.573453279</v>
      </c>
      <c r="AG21" s="8">
        <v>7384.7310515899972</v>
      </c>
      <c r="AH21" s="8">
        <v>947.17775266999979</v>
      </c>
      <c r="AI21" s="8">
        <v>197.42193</v>
      </c>
      <c r="AJ21" s="8">
        <v>1341.7927018159999</v>
      </c>
      <c r="AK21" s="8">
        <v>12276.225820120002</v>
      </c>
      <c r="AN21" s="36">
        <v>2003</v>
      </c>
      <c r="AO21" s="8">
        <v>2999.5876868510004</v>
      </c>
      <c r="AP21" s="8">
        <v>9226.4896655899975</v>
      </c>
      <c r="AQ21" s="8">
        <v>1913.0738755000004</v>
      </c>
      <c r="AR21" s="8">
        <v>197.42193</v>
      </c>
      <c r="AS21" s="8">
        <v>2967.9227074790001</v>
      </c>
      <c r="AT21" s="8">
        <v>19203.278022386985</v>
      </c>
      <c r="AU21" s="20"/>
    </row>
    <row r="22" spans="1:56" x14ac:dyDescent="0.25">
      <c r="A22" s="19">
        <v>2004</v>
      </c>
      <c r="B22" s="18">
        <f t="shared" si="0"/>
        <v>24682.776665229998</v>
      </c>
      <c r="C22" s="18">
        <f t="shared" si="1"/>
        <v>50699.863558846002</v>
      </c>
      <c r="D22" s="18">
        <f t="shared" si="2"/>
        <v>4702.6389177399997</v>
      </c>
      <c r="E22" s="18">
        <f t="shared" si="3"/>
        <v>9259.4716719999997</v>
      </c>
      <c r="F22" s="18">
        <f t="shared" si="4"/>
        <v>2638.299358440001</v>
      </c>
      <c r="G22" s="18">
        <f t="shared" si="5"/>
        <v>20815.674073178994</v>
      </c>
      <c r="H22" s="18">
        <f t="shared" si="7"/>
        <v>112798.72424543498</v>
      </c>
      <c r="I22" s="8"/>
      <c r="K22" s="19">
        <v>2004</v>
      </c>
      <c r="L22" s="18">
        <f t="shared" ref="L22:Q22" si="26">W22+AO22</f>
        <v>26376.354705195001</v>
      </c>
      <c r="M22" s="18">
        <f t="shared" si="26"/>
        <v>58757.709147649992</v>
      </c>
      <c r="N22" s="18">
        <f t="shared" si="26"/>
        <v>5437.5706806800017</v>
      </c>
      <c r="O22" s="18">
        <f t="shared" si="26"/>
        <v>9259.4716719999997</v>
      </c>
      <c r="P22" s="18">
        <f t="shared" si="26"/>
        <v>4196.9052978699992</v>
      </c>
      <c r="Q22" s="18">
        <f t="shared" si="26"/>
        <v>26085.601428939972</v>
      </c>
      <c r="R22" s="18">
        <f t="shared" si="9"/>
        <v>130113.61293233497</v>
      </c>
      <c r="S22" s="8"/>
      <c r="V22" s="36">
        <v>2004</v>
      </c>
      <c r="W22" s="8">
        <v>16747</v>
      </c>
      <c r="X22" s="8">
        <v>20867</v>
      </c>
      <c r="Y22" s="8">
        <v>50</v>
      </c>
      <c r="Z22" s="8">
        <v>8604</v>
      </c>
      <c r="AA22" s="8">
        <v>37</v>
      </c>
      <c r="AB22" s="8">
        <v>2029</v>
      </c>
      <c r="AE22" s="36">
        <v>2004</v>
      </c>
      <c r="AF22" s="8">
        <v>7935.776665229997</v>
      </c>
      <c r="AG22" s="8">
        <v>29832.863558845998</v>
      </c>
      <c r="AH22" s="8">
        <v>4652.6389177399997</v>
      </c>
      <c r="AI22" s="8">
        <v>655.47167200000001</v>
      </c>
      <c r="AJ22" s="8">
        <v>2601.299358440001</v>
      </c>
      <c r="AK22" s="8">
        <v>18786.674073178994</v>
      </c>
      <c r="AL22" s="20"/>
      <c r="AM22" s="20"/>
      <c r="AN22" s="36">
        <v>2004</v>
      </c>
      <c r="AO22" s="8">
        <v>9629.3547051950009</v>
      </c>
      <c r="AP22" s="8">
        <v>37890.709147649992</v>
      </c>
      <c r="AQ22" s="8">
        <v>5387.5706806800017</v>
      </c>
      <c r="AR22" s="8">
        <v>655.47167200000001</v>
      </c>
      <c r="AS22" s="8">
        <v>4159.9052978699992</v>
      </c>
      <c r="AT22" s="8">
        <v>24056.601428939972</v>
      </c>
      <c r="AU22" s="20"/>
      <c r="AV22" s="20"/>
      <c r="AW22" s="20"/>
      <c r="AX22" s="20"/>
      <c r="AY22" s="20"/>
      <c r="AZ22" s="20"/>
      <c r="BA22" s="20"/>
      <c r="BB22" s="20"/>
      <c r="BC22" s="20"/>
      <c r="BD22" s="20"/>
    </row>
    <row r="23" spans="1:56" x14ac:dyDescent="0.25">
      <c r="A23" s="19">
        <v>2005</v>
      </c>
      <c r="B23" s="18">
        <f t="shared" si="0"/>
        <v>17818.877365289998</v>
      </c>
      <c r="C23" s="18">
        <f t="shared" si="1"/>
        <v>33058.104841000008</v>
      </c>
      <c r="D23" s="18">
        <f t="shared" si="2"/>
        <v>4000.0353509999995</v>
      </c>
      <c r="E23" s="18">
        <f t="shared" si="3"/>
        <v>3777.0417080000002</v>
      </c>
      <c r="F23" s="18">
        <f t="shared" si="4"/>
        <v>3748.663034663</v>
      </c>
      <c r="G23" s="18">
        <f t="shared" si="5"/>
        <v>15708.572522504004</v>
      </c>
      <c r="H23" s="18">
        <f t="shared" si="7"/>
        <v>78111.294822456999</v>
      </c>
      <c r="I23" s="8"/>
      <c r="K23" s="19">
        <v>2005</v>
      </c>
      <c r="L23" s="18">
        <f t="shared" ref="L23:Q23" si="27">W23+AO23</f>
        <v>18216.463220218997</v>
      </c>
      <c r="M23" s="18">
        <f t="shared" si="27"/>
        <v>36761.488939660005</v>
      </c>
      <c r="N23" s="18">
        <f t="shared" si="27"/>
        <v>5302.5303370000011</v>
      </c>
      <c r="O23" s="18">
        <f t="shared" si="27"/>
        <v>3777.0417080000002</v>
      </c>
      <c r="P23" s="18">
        <f t="shared" si="27"/>
        <v>3931.4777806940001</v>
      </c>
      <c r="Q23" s="18">
        <f t="shared" si="27"/>
        <v>19049.185890453995</v>
      </c>
      <c r="R23" s="18">
        <f t="shared" si="9"/>
        <v>87038.187876027005</v>
      </c>
      <c r="S23" s="8"/>
      <c r="V23" s="36">
        <v>2005</v>
      </c>
      <c r="W23" s="8">
        <v>14277</v>
      </c>
      <c r="X23" s="8">
        <v>17852</v>
      </c>
      <c r="Y23" s="8">
        <v>0</v>
      </c>
      <c r="Z23" s="8">
        <v>3065</v>
      </c>
      <c r="AA23" s="8">
        <v>9</v>
      </c>
      <c r="AB23" s="8">
        <v>1332</v>
      </c>
      <c r="AE23" s="36">
        <v>2005</v>
      </c>
      <c r="AF23" s="8">
        <v>3541.8773652899986</v>
      </c>
      <c r="AG23" s="8">
        <v>15206.104841000004</v>
      </c>
      <c r="AH23" s="8">
        <v>4000.0353509999995</v>
      </c>
      <c r="AI23" s="8">
        <v>712.0417080000002</v>
      </c>
      <c r="AJ23" s="8">
        <v>3739.663034663</v>
      </c>
      <c r="AK23" s="8">
        <v>14376.572522504004</v>
      </c>
      <c r="AL23" s="20"/>
      <c r="AM23" s="20"/>
      <c r="AN23" s="36">
        <v>2005</v>
      </c>
      <c r="AO23" s="8">
        <v>3939.4632202189987</v>
      </c>
      <c r="AP23" s="8">
        <v>18909.488939660001</v>
      </c>
      <c r="AQ23" s="8">
        <v>5302.5303370000011</v>
      </c>
      <c r="AR23" s="8">
        <v>712.0417080000002</v>
      </c>
      <c r="AS23" s="8">
        <v>3922.4777806940001</v>
      </c>
      <c r="AT23" s="8">
        <v>17717.185890453995</v>
      </c>
      <c r="AU23" s="20"/>
      <c r="AV23" s="20"/>
      <c r="AW23" s="20"/>
      <c r="AX23" s="20"/>
      <c r="AY23" s="20"/>
      <c r="AZ23" s="20"/>
      <c r="BA23" s="20"/>
      <c r="BB23" s="20"/>
      <c r="BC23" s="20"/>
      <c r="BD23" s="20"/>
    </row>
    <row r="24" spans="1:56" x14ac:dyDescent="0.25">
      <c r="A24" s="19">
        <v>2006</v>
      </c>
      <c r="B24" s="18">
        <f t="shared" si="0"/>
        <v>18378.462748707399</v>
      </c>
      <c r="C24" s="18">
        <f t="shared" si="1"/>
        <v>38747.576094349999</v>
      </c>
      <c r="D24" s="18">
        <f t="shared" si="2"/>
        <v>1104.7897519999999</v>
      </c>
      <c r="E24" s="18">
        <f t="shared" si="3"/>
        <v>27594.107707700005</v>
      </c>
      <c r="F24" s="18">
        <f t="shared" si="4"/>
        <v>2807.4369201859995</v>
      </c>
      <c r="G24" s="18">
        <f t="shared" si="5"/>
        <v>13029.256291908005</v>
      </c>
      <c r="H24" s="18">
        <f t="shared" si="7"/>
        <v>101661.6295148514</v>
      </c>
      <c r="I24" s="8"/>
      <c r="K24" s="19">
        <v>2006</v>
      </c>
      <c r="L24" s="18">
        <f t="shared" ref="L24:Q24" si="28">W24+AO24</f>
        <v>18998.567084375398</v>
      </c>
      <c r="M24" s="18">
        <f t="shared" si="28"/>
        <v>39145.926430617998</v>
      </c>
      <c r="N24" s="18">
        <f t="shared" si="28"/>
        <v>1104.7897519999999</v>
      </c>
      <c r="O24" s="18">
        <f t="shared" si="28"/>
        <v>37218.5858782</v>
      </c>
      <c r="P24" s="18">
        <f t="shared" si="28"/>
        <v>4170.3292135870006</v>
      </c>
      <c r="Q24" s="18">
        <f t="shared" si="28"/>
        <v>15545.540607195</v>
      </c>
      <c r="R24" s="18">
        <f t="shared" si="9"/>
        <v>116183.7389659754</v>
      </c>
      <c r="S24" s="8"/>
      <c r="V24" s="36">
        <v>2006</v>
      </c>
      <c r="W24" s="8">
        <v>16846</v>
      </c>
      <c r="X24" s="8">
        <v>31489</v>
      </c>
      <c r="Y24" s="8">
        <v>86</v>
      </c>
      <c r="Z24" s="8">
        <v>9401</v>
      </c>
      <c r="AA24" s="8">
        <v>7</v>
      </c>
      <c r="AB24" s="8">
        <v>525</v>
      </c>
      <c r="AE24" s="36">
        <v>2006</v>
      </c>
      <c r="AF24" s="8">
        <v>1532.4627487074004</v>
      </c>
      <c r="AG24" s="8">
        <v>7258.5760943499972</v>
      </c>
      <c r="AH24" s="8">
        <v>1018.7897519999999</v>
      </c>
      <c r="AI24" s="8">
        <v>18193.107707700005</v>
      </c>
      <c r="AJ24" s="8">
        <v>2800.4369201859995</v>
      </c>
      <c r="AK24" s="8">
        <v>12504.256291908005</v>
      </c>
      <c r="AL24" s="20"/>
      <c r="AM24" s="20"/>
      <c r="AN24" s="36">
        <v>2006</v>
      </c>
      <c r="AO24" s="8">
        <v>2152.5670843753996</v>
      </c>
      <c r="AP24" s="8">
        <v>7656.9264306179975</v>
      </c>
      <c r="AQ24" s="8">
        <v>1018.7897519999999</v>
      </c>
      <c r="AR24" s="8">
        <v>27817.585878200003</v>
      </c>
      <c r="AS24" s="8">
        <v>4163.3292135870006</v>
      </c>
      <c r="AT24" s="8">
        <v>15020.540607195</v>
      </c>
      <c r="AU24" s="20"/>
      <c r="AV24" s="20"/>
      <c r="AW24" s="20"/>
      <c r="AX24" s="20"/>
      <c r="AY24" s="20"/>
      <c r="AZ24" s="20"/>
      <c r="BA24" s="20"/>
      <c r="BB24" s="20"/>
      <c r="BC24" s="20"/>
      <c r="BD24" s="20"/>
    </row>
    <row r="25" spans="1:56" x14ac:dyDescent="0.25">
      <c r="A25" s="19">
        <v>2007</v>
      </c>
      <c r="B25" s="18">
        <f t="shared" si="0"/>
        <v>25236.729700039999</v>
      </c>
      <c r="C25" s="18">
        <f t="shared" si="1"/>
        <v>43362.846256889003</v>
      </c>
      <c r="D25" s="18">
        <f t="shared" si="2"/>
        <v>14187.271254900004</v>
      </c>
      <c r="E25" s="18">
        <f t="shared" si="3"/>
        <v>10625.0090814</v>
      </c>
      <c r="F25" s="18">
        <f t="shared" si="4"/>
        <v>1811.9774630559996</v>
      </c>
      <c r="G25" s="18">
        <f t="shared" si="5"/>
        <v>15947.003697778002</v>
      </c>
      <c r="H25" s="18">
        <f t="shared" si="7"/>
        <v>111170.837454063</v>
      </c>
      <c r="I25" s="8"/>
      <c r="K25" s="19">
        <v>2007</v>
      </c>
      <c r="L25" s="18">
        <f t="shared" ref="L25:Q25" si="29">W25+AO25</f>
        <v>34234.485927494999</v>
      </c>
      <c r="M25" s="18">
        <f t="shared" si="29"/>
        <v>52185.737476664013</v>
      </c>
      <c r="N25" s="18">
        <f t="shared" si="29"/>
        <v>33501.638706299993</v>
      </c>
      <c r="O25" s="18">
        <f t="shared" si="29"/>
        <v>10625.0090814</v>
      </c>
      <c r="P25" s="18">
        <f t="shared" si="29"/>
        <v>2613.1527339720005</v>
      </c>
      <c r="Q25" s="18">
        <f t="shared" si="29"/>
        <v>16210.915525602002</v>
      </c>
      <c r="R25" s="18">
        <f t="shared" si="9"/>
        <v>149370.93945143302</v>
      </c>
      <c r="S25" s="8"/>
      <c r="V25" s="36">
        <v>2007</v>
      </c>
      <c r="W25" s="8">
        <v>15962</v>
      </c>
      <c r="X25" s="8">
        <v>23735</v>
      </c>
      <c r="Y25" s="8">
        <v>0</v>
      </c>
      <c r="Z25" s="8">
        <v>9039</v>
      </c>
      <c r="AA25" s="8">
        <v>11</v>
      </c>
      <c r="AB25" s="8">
        <v>292</v>
      </c>
      <c r="AE25" s="36">
        <v>2007</v>
      </c>
      <c r="AF25" s="8">
        <v>9274.7297000399994</v>
      </c>
      <c r="AG25" s="8">
        <v>19627.846256889003</v>
      </c>
      <c r="AH25" s="8">
        <v>14187.271254900004</v>
      </c>
      <c r="AI25" s="8">
        <v>1586.0090814</v>
      </c>
      <c r="AJ25" s="8">
        <v>1800.9774630559996</v>
      </c>
      <c r="AK25" s="8">
        <v>15655.003697778002</v>
      </c>
      <c r="AN25" s="36">
        <v>2007</v>
      </c>
      <c r="AO25" s="8">
        <v>18272.485927495003</v>
      </c>
      <c r="AP25" s="8">
        <v>28450.73747666401</v>
      </c>
      <c r="AQ25" s="8">
        <v>33501.638706299993</v>
      </c>
      <c r="AR25" s="8">
        <v>1586.0090814</v>
      </c>
      <c r="AS25" s="8">
        <v>2602.1527339720005</v>
      </c>
      <c r="AT25" s="8">
        <v>15918.915525602002</v>
      </c>
      <c r="AU25" s="20"/>
    </row>
    <row r="26" spans="1:56" x14ac:dyDescent="0.25">
      <c r="A26" s="19">
        <v>2008</v>
      </c>
      <c r="B26" s="18">
        <f t="shared" si="0"/>
        <v>23353.133530624</v>
      </c>
      <c r="C26" s="18">
        <f t="shared" si="1"/>
        <v>30780.399739300003</v>
      </c>
      <c r="D26" s="18">
        <f t="shared" si="2"/>
        <v>341.183896</v>
      </c>
      <c r="E26" s="18">
        <f t="shared" si="3"/>
        <v>4205.7486058000004</v>
      </c>
      <c r="F26" s="18">
        <f t="shared" si="4"/>
        <v>2282.9387291500002</v>
      </c>
      <c r="G26" s="18">
        <f t="shared" si="5"/>
        <v>10557.472753204998</v>
      </c>
      <c r="H26" s="18">
        <f t="shared" si="7"/>
        <v>71520.877254079009</v>
      </c>
      <c r="I26" s="8"/>
      <c r="K26" s="19">
        <v>2008</v>
      </c>
      <c r="L26" s="18">
        <f t="shared" ref="L26:Q26" si="30">W26+AO26</f>
        <v>29315.973307541299</v>
      </c>
      <c r="M26" s="18">
        <f t="shared" si="30"/>
        <v>32625.67590319</v>
      </c>
      <c r="N26" s="18">
        <f t="shared" si="30"/>
        <v>341.183896</v>
      </c>
      <c r="O26" s="18">
        <f t="shared" si="30"/>
        <v>4205.7486058000004</v>
      </c>
      <c r="P26" s="18">
        <f t="shared" si="30"/>
        <v>2826.2233180000003</v>
      </c>
      <c r="Q26" s="18">
        <f t="shared" si="30"/>
        <v>14755.655576732297</v>
      </c>
      <c r="R26" s="18">
        <f t="shared" si="9"/>
        <v>84070.460607263609</v>
      </c>
      <c r="S26" s="8"/>
      <c r="V26" s="36">
        <v>2008</v>
      </c>
      <c r="W26" s="8">
        <v>15928</v>
      </c>
      <c r="X26" s="8">
        <v>22047</v>
      </c>
      <c r="Y26" s="8">
        <v>0</v>
      </c>
      <c r="Z26" s="8">
        <v>4015</v>
      </c>
      <c r="AA26" s="8">
        <v>2</v>
      </c>
      <c r="AB26" s="8">
        <v>448</v>
      </c>
      <c r="AE26" s="36">
        <v>2008</v>
      </c>
      <c r="AF26" s="8">
        <v>7425.133530623998</v>
      </c>
      <c r="AG26" s="8">
        <v>8733.3997393000009</v>
      </c>
      <c r="AH26" s="8">
        <v>341.183896</v>
      </c>
      <c r="AI26" s="8">
        <v>190.74860580000004</v>
      </c>
      <c r="AJ26" s="8">
        <v>2280.9387291500002</v>
      </c>
      <c r="AK26" s="8">
        <v>10109.472753204998</v>
      </c>
      <c r="AN26" s="36">
        <v>2008</v>
      </c>
      <c r="AO26" s="8">
        <v>13387.973307541299</v>
      </c>
      <c r="AP26" s="8">
        <v>10578.67590319</v>
      </c>
      <c r="AQ26" s="8">
        <v>341.183896</v>
      </c>
      <c r="AR26" s="8">
        <v>190.74860580000004</v>
      </c>
      <c r="AS26" s="8">
        <v>2824.2233180000003</v>
      </c>
      <c r="AT26" s="8">
        <v>14307.655576732297</v>
      </c>
      <c r="AU26" s="20"/>
    </row>
    <row r="27" spans="1:56" x14ac:dyDescent="0.25">
      <c r="A27" s="19">
        <v>2009</v>
      </c>
      <c r="B27" s="18">
        <f t="shared" si="0"/>
        <v>15411.852901453</v>
      </c>
      <c r="C27" s="18">
        <f t="shared" si="1"/>
        <v>29992.13996239</v>
      </c>
      <c r="D27" s="18">
        <f t="shared" si="2"/>
        <v>95.236515400000002</v>
      </c>
      <c r="E27" s="18">
        <f t="shared" si="3"/>
        <v>3284.1457632000001</v>
      </c>
      <c r="F27" s="18">
        <f t="shared" si="4"/>
        <v>3026.0170696199984</v>
      </c>
      <c r="G27" s="18">
        <f t="shared" si="5"/>
        <v>6090.3382819839971</v>
      </c>
      <c r="H27" s="18">
        <f t="shared" si="7"/>
        <v>57899.730494046999</v>
      </c>
      <c r="I27" s="8"/>
      <c r="K27" s="19">
        <v>2009</v>
      </c>
      <c r="L27" s="18">
        <f t="shared" ref="L27:Q27" si="31">W27+AO27</f>
        <v>15827.770235215001</v>
      </c>
      <c r="M27" s="18">
        <f t="shared" si="31"/>
        <v>35606.359341999996</v>
      </c>
      <c r="N27" s="18">
        <f t="shared" si="31"/>
        <v>95.236515400000002</v>
      </c>
      <c r="O27" s="18">
        <f t="shared" si="31"/>
        <v>3284.1457632000001</v>
      </c>
      <c r="P27" s="18">
        <f t="shared" si="31"/>
        <v>5450.1429379300007</v>
      </c>
      <c r="Q27" s="18">
        <f t="shared" si="31"/>
        <v>8669.3835724919973</v>
      </c>
      <c r="R27" s="18">
        <f t="shared" si="9"/>
        <v>68933.038366237</v>
      </c>
      <c r="S27" s="8"/>
      <c r="V27" s="36">
        <v>2009</v>
      </c>
      <c r="W27" s="8">
        <v>13816</v>
      </c>
      <c r="X27" s="8">
        <v>21294</v>
      </c>
      <c r="Y27" s="8">
        <v>0</v>
      </c>
      <c r="Z27" s="8">
        <v>3110</v>
      </c>
      <c r="AA27" s="8">
        <v>10</v>
      </c>
      <c r="AB27" s="8">
        <v>1</v>
      </c>
      <c r="AE27" s="36">
        <v>2009</v>
      </c>
      <c r="AF27" s="8">
        <v>1595.8529014530002</v>
      </c>
      <c r="AG27" s="8">
        <v>8698.1399623899979</v>
      </c>
      <c r="AH27" s="8">
        <v>95.236515400000002</v>
      </c>
      <c r="AI27" s="8">
        <v>174.1457632</v>
      </c>
      <c r="AJ27" s="8">
        <v>3016.0170696199984</v>
      </c>
      <c r="AK27" s="8">
        <v>6089.3382819839971</v>
      </c>
      <c r="AN27" s="36">
        <v>2009</v>
      </c>
      <c r="AO27" s="8">
        <v>2011.7702352150002</v>
      </c>
      <c r="AP27" s="8">
        <v>14312.359341999998</v>
      </c>
      <c r="AQ27" s="8">
        <v>95.236515400000002</v>
      </c>
      <c r="AR27" s="8">
        <v>174.1457632</v>
      </c>
      <c r="AS27" s="8">
        <v>5440.1429379300007</v>
      </c>
      <c r="AT27" s="8">
        <v>8668.3835724919973</v>
      </c>
      <c r="AU27" s="20"/>
    </row>
    <row r="28" spans="1:56" x14ac:dyDescent="0.25">
      <c r="A28" s="19">
        <v>2010</v>
      </c>
      <c r="B28" s="18">
        <f t="shared" si="0"/>
        <v>8881.383295399999</v>
      </c>
      <c r="C28" s="18">
        <f t="shared" si="1"/>
        <v>19833.397367661</v>
      </c>
      <c r="D28" s="18">
        <f t="shared" si="2"/>
        <v>781.77474905000008</v>
      </c>
      <c r="E28" s="18">
        <f t="shared" si="3"/>
        <v>3774.353556</v>
      </c>
      <c r="F28" s="18">
        <f t="shared" si="4"/>
        <v>446.77169192599996</v>
      </c>
      <c r="G28" s="18">
        <f t="shared" si="5"/>
        <v>2467.84114993</v>
      </c>
      <c r="H28" s="18">
        <f>SUM(B28:G28)</f>
        <v>36185.521809966995</v>
      </c>
      <c r="I28" s="8"/>
      <c r="K28" s="19">
        <v>2010</v>
      </c>
      <c r="L28" s="18">
        <f t="shared" ref="L28:Q28" si="32">W28+AO28</f>
        <v>8881.383295399999</v>
      </c>
      <c r="M28" s="18">
        <f t="shared" si="32"/>
        <v>19794.4916373329</v>
      </c>
      <c r="N28" s="18">
        <f t="shared" si="32"/>
        <v>370.02882502099999</v>
      </c>
      <c r="O28" s="18">
        <f t="shared" si="32"/>
        <v>3774.353556</v>
      </c>
      <c r="P28" s="18">
        <f t="shared" si="32"/>
        <v>901.31759863599996</v>
      </c>
      <c r="Q28" s="18">
        <f t="shared" si="32"/>
        <v>2451.4917469160005</v>
      </c>
      <c r="R28" s="18">
        <f>SUM(L28:Q28)</f>
        <v>36173.0666593059</v>
      </c>
      <c r="S28" s="8"/>
      <c r="V28" s="36">
        <v>2010</v>
      </c>
      <c r="W28" s="8">
        <v>8457</v>
      </c>
      <c r="X28" s="8">
        <v>16598</v>
      </c>
      <c r="Y28" s="8">
        <v>223</v>
      </c>
      <c r="Z28" s="8">
        <v>3649</v>
      </c>
      <c r="AA28" s="8">
        <v>7</v>
      </c>
      <c r="AB28" s="8">
        <v>418</v>
      </c>
      <c r="AE28" s="36">
        <v>2010</v>
      </c>
      <c r="AF28" s="8">
        <v>424.38329539999995</v>
      </c>
      <c r="AG28" s="8">
        <v>3235.3973676609999</v>
      </c>
      <c r="AH28" s="8">
        <v>558.77474905000008</v>
      </c>
      <c r="AI28" s="8">
        <v>125.353556</v>
      </c>
      <c r="AJ28" s="8">
        <v>439.77169192599996</v>
      </c>
      <c r="AK28" s="8">
        <v>2049.84114993</v>
      </c>
      <c r="AN28" s="36">
        <v>2010</v>
      </c>
      <c r="AO28" s="8">
        <v>424.38329539999995</v>
      </c>
      <c r="AP28" s="8">
        <v>3196.4916373329002</v>
      </c>
      <c r="AQ28" s="8">
        <v>147.02882502099999</v>
      </c>
      <c r="AR28" s="8">
        <v>125.353556</v>
      </c>
      <c r="AS28" s="8">
        <v>894.31759863599996</v>
      </c>
      <c r="AT28" s="8">
        <v>2033.4917469160005</v>
      </c>
      <c r="AU28" s="20"/>
    </row>
    <row r="29" spans="1:56" x14ac:dyDescent="0.25">
      <c r="A29" s="19">
        <v>2011</v>
      </c>
      <c r="B29" s="18">
        <f t="shared" si="0"/>
        <v>5513.1520134000002</v>
      </c>
      <c r="C29" s="18">
        <f t="shared" si="1"/>
        <v>14923.493755272601</v>
      </c>
      <c r="D29" s="18">
        <f t="shared" si="2"/>
        <v>356.06725599999999</v>
      </c>
      <c r="E29" s="18">
        <f t="shared" si="3"/>
        <v>5241.7739116000002</v>
      </c>
      <c r="F29" s="18">
        <f t="shared" si="4"/>
        <v>164.61564240000001</v>
      </c>
      <c r="G29" s="18">
        <f t="shared" si="5"/>
        <v>6295.7794412000003</v>
      </c>
      <c r="H29" s="18">
        <f>SUM(B29:G29)</f>
        <v>32494.882019872599</v>
      </c>
      <c r="I29" s="8"/>
      <c r="K29" s="19">
        <v>2011</v>
      </c>
      <c r="L29" s="18">
        <f t="shared" ref="L29:Q29" si="33">W29+AO29</f>
        <v>5513.1520134000002</v>
      </c>
      <c r="M29" s="18">
        <f t="shared" si="33"/>
        <v>14521.615748491</v>
      </c>
      <c r="N29" s="18">
        <f t="shared" si="33"/>
        <v>356.06725599999999</v>
      </c>
      <c r="O29" s="18">
        <f t="shared" si="33"/>
        <v>5241.7739116000002</v>
      </c>
      <c r="P29" s="18">
        <f t="shared" si="33"/>
        <v>164.61564240000001</v>
      </c>
      <c r="Q29" s="18">
        <f t="shared" si="33"/>
        <v>8898.524244299997</v>
      </c>
      <c r="R29" s="18">
        <f>SUM(L29:Q29)</f>
        <v>34695.748816191001</v>
      </c>
      <c r="S29" s="8"/>
      <c r="V29" s="36">
        <v>2011</v>
      </c>
      <c r="W29" s="8">
        <v>5260</v>
      </c>
      <c r="X29" s="8">
        <v>10694</v>
      </c>
      <c r="Y29" s="8">
        <v>320</v>
      </c>
      <c r="Z29" s="8">
        <v>5159</v>
      </c>
      <c r="AA29" s="8">
        <v>146</v>
      </c>
      <c r="AB29" s="8">
        <v>35</v>
      </c>
      <c r="AE29" s="36">
        <v>2011</v>
      </c>
      <c r="AF29" s="8">
        <v>253.15201340000002</v>
      </c>
      <c r="AG29" s="8">
        <v>4229.4937552725996</v>
      </c>
      <c r="AH29" s="8">
        <v>36.067256</v>
      </c>
      <c r="AI29" s="8">
        <v>82.773911600000005</v>
      </c>
      <c r="AJ29" s="8">
        <v>18.615642399999999</v>
      </c>
      <c r="AK29" s="8">
        <v>6260.7794412000003</v>
      </c>
      <c r="AN29" s="36">
        <v>2011</v>
      </c>
      <c r="AO29" s="8">
        <v>253.15201340000002</v>
      </c>
      <c r="AP29" s="8">
        <v>3827.615748491</v>
      </c>
      <c r="AQ29" s="8">
        <v>36.067256</v>
      </c>
      <c r="AR29" s="8">
        <v>82.773911600000005</v>
      </c>
      <c r="AS29" s="8">
        <v>18.615642399999999</v>
      </c>
      <c r="AT29" s="8">
        <v>8863.524244299997</v>
      </c>
      <c r="AU29" s="20"/>
    </row>
    <row r="30" spans="1:56" s="20" customFormat="1" x14ac:dyDescent="0.25">
      <c r="A30" s="19">
        <v>2012</v>
      </c>
      <c r="B30" s="18">
        <f t="shared" si="0"/>
        <v>6680.4523693780002</v>
      </c>
      <c r="C30" s="18">
        <f t="shared" si="1"/>
        <v>11050.324085278</v>
      </c>
      <c r="D30" s="18">
        <f t="shared" si="2"/>
        <v>406.87650819999999</v>
      </c>
      <c r="E30" s="18">
        <f t="shared" si="3"/>
        <v>6744.4557765</v>
      </c>
      <c r="F30" s="18">
        <f t="shared" si="4"/>
        <v>23.788489599999998</v>
      </c>
      <c r="G30" s="18">
        <f t="shared" si="5"/>
        <v>4488.8307448279984</v>
      </c>
      <c r="H30" s="18">
        <f t="shared" ref="H30" si="34">SUM(B30:G30)</f>
        <v>29394.727973783996</v>
      </c>
      <c r="I30" s="8"/>
      <c r="K30" s="19">
        <v>2012</v>
      </c>
      <c r="L30" s="18">
        <f t="shared" ref="L30:Q30" si="35">W30+AO30</f>
        <v>6636.5939179119996</v>
      </c>
      <c r="M30" s="18">
        <f t="shared" si="35"/>
        <v>11078.84370299</v>
      </c>
      <c r="N30" s="18">
        <f t="shared" si="35"/>
        <v>406.87650819999999</v>
      </c>
      <c r="O30" s="18">
        <f t="shared" si="35"/>
        <v>8149.3718272000006</v>
      </c>
      <c r="P30" s="18">
        <f t="shared" si="35"/>
        <v>23.788489599999998</v>
      </c>
      <c r="Q30" s="18">
        <f t="shared" si="35"/>
        <v>6374.3096819129969</v>
      </c>
      <c r="R30" s="18">
        <f t="shared" ref="R30" si="36">SUM(L30:Q30)</f>
        <v>32669.784127814994</v>
      </c>
      <c r="S30" s="8"/>
      <c r="V30" s="36">
        <v>2012</v>
      </c>
      <c r="W30" s="8">
        <v>5893</v>
      </c>
      <c r="X30" s="8">
        <v>8695</v>
      </c>
      <c r="Y30" s="8">
        <v>345</v>
      </c>
      <c r="Z30" s="8">
        <v>3074</v>
      </c>
      <c r="AA30" s="8">
        <v>4</v>
      </c>
      <c r="AB30" s="8">
        <v>57</v>
      </c>
      <c r="AE30" s="36">
        <v>2012</v>
      </c>
      <c r="AF30" s="8">
        <v>787.45236937799996</v>
      </c>
      <c r="AG30" s="8">
        <v>2355.324085278</v>
      </c>
      <c r="AH30" s="8">
        <v>61.876508199999996</v>
      </c>
      <c r="AI30" s="8">
        <v>3670.4557765</v>
      </c>
      <c r="AJ30" s="8">
        <v>19.788489599999998</v>
      </c>
      <c r="AK30" s="8">
        <v>4431.8307448279984</v>
      </c>
      <c r="AL30"/>
      <c r="AM30"/>
      <c r="AN30" s="36">
        <v>2012</v>
      </c>
      <c r="AO30" s="8">
        <v>743.59391791199994</v>
      </c>
      <c r="AP30" s="8">
        <v>2383.8437029900001</v>
      </c>
      <c r="AQ30" s="8">
        <v>61.876508199999996</v>
      </c>
      <c r="AR30" s="8">
        <v>5075.3718272000006</v>
      </c>
      <c r="AS30" s="8">
        <v>19.788489599999998</v>
      </c>
      <c r="AT30" s="8">
        <v>6317.3096819129969</v>
      </c>
      <c r="AV30"/>
      <c r="AW30"/>
      <c r="AX30"/>
      <c r="AY30"/>
      <c r="AZ30"/>
      <c r="BA30"/>
      <c r="BB30"/>
      <c r="BC30"/>
      <c r="BD30"/>
    </row>
    <row r="31" spans="1:56" s="20" customFormat="1" x14ac:dyDescent="0.25">
      <c r="A31" s="19">
        <v>2013</v>
      </c>
      <c r="B31" s="18">
        <f t="shared" si="0"/>
        <v>8514.2260122000007</v>
      </c>
      <c r="C31" s="18">
        <f t="shared" si="1"/>
        <v>12020.8155939755</v>
      </c>
      <c r="D31" s="18">
        <f t="shared" si="2"/>
        <v>258.79447599999997</v>
      </c>
      <c r="E31" s="18">
        <f t="shared" si="3"/>
        <v>1592.2009124000001</v>
      </c>
      <c r="F31" s="18">
        <f t="shared" si="4"/>
        <v>380.17744531000005</v>
      </c>
      <c r="G31" s="18">
        <f t="shared" si="5"/>
        <v>22897.032024968998</v>
      </c>
      <c r="H31" s="18">
        <f>SUM(B31:G31)</f>
        <v>45663.246464854499</v>
      </c>
      <c r="I31" s="8"/>
      <c r="K31" s="19">
        <v>2013</v>
      </c>
      <c r="L31" s="18">
        <f t="shared" ref="L31:Q31" si="37">W31+AO31</f>
        <v>14408.562387199996</v>
      </c>
      <c r="M31" s="18">
        <f t="shared" si="37"/>
        <v>13880.4813134337</v>
      </c>
      <c r="N31" s="18">
        <f t="shared" si="37"/>
        <v>258.79447599999997</v>
      </c>
      <c r="O31" s="18">
        <f t="shared" si="37"/>
        <v>1592.2009124000001</v>
      </c>
      <c r="P31" s="18">
        <f t="shared" si="37"/>
        <v>631.04311363999989</v>
      </c>
      <c r="Q31" s="18">
        <f t="shared" si="37"/>
        <v>56157.903620960009</v>
      </c>
      <c r="R31" s="18">
        <f>SUM(L31:Q31)</f>
        <v>86928.985823633702</v>
      </c>
      <c r="S31" s="8"/>
      <c r="V31" s="36">
        <v>2013</v>
      </c>
      <c r="W31" s="8">
        <v>5498</v>
      </c>
      <c r="X31" s="8">
        <v>9187</v>
      </c>
      <c r="Y31" s="8">
        <v>133</v>
      </c>
      <c r="Z31" s="8">
        <v>1480</v>
      </c>
      <c r="AA31" s="8">
        <v>113</v>
      </c>
      <c r="AB31" s="8">
        <v>2578</v>
      </c>
      <c r="AE31" s="36">
        <v>2013</v>
      </c>
      <c r="AF31" s="8">
        <v>3016.2260122000002</v>
      </c>
      <c r="AG31" s="8">
        <v>2833.8155939755002</v>
      </c>
      <c r="AH31" s="8">
        <v>125.79447599999999</v>
      </c>
      <c r="AI31" s="8">
        <v>112.20091240000001</v>
      </c>
      <c r="AJ31" s="8">
        <v>267.17744531000005</v>
      </c>
      <c r="AK31" s="8">
        <v>20319.032024968998</v>
      </c>
      <c r="AL31"/>
      <c r="AM31"/>
      <c r="AN31" s="36">
        <v>2013</v>
      </c>
      <c r="AO31" s="8">
        <v>8910.562387199996</v>
      </c>
      <c r="AP31" s="8">
        <v>4693.4813134337001</v>
      </c>
      <c r="AQ31" s="8">
        <v>125.79447599999999</v>
      </c>
      <c r="AR31" s="8">
        <v>112.20091240000001</v>
      </c>
      <c r="AS31" s="8">
        <v>518.04311363999989</v>
      </c>
      <c r="AT31" s="8">
        <v>53579.903620960009</v>
      </c>
      <c r="AV31"/>
      <c r="AW31"/>
      <c r="AX31"/>
      <c r="AY31"/>
      <c r="AZ31"/>
      <c r="BA31"/>
      <c r="BB31"/>
      <c r="BC31"/>
      <c r="BD31"/>
    </row>
    <row r="32" spans="1:56" x14ac:dyDescent="0.25">
      <c r="A32" s="19">
        <v>2014</v>
      </c>
      <c r="B32" s="18">
        <f t="shared" si="0"/>
        <v>4983.1388647049998</v>
      </c>
      <c r="C32" s="18">
        <f t="shared" si="1"/>
        <v>13389.491329660001</v>
      </c>
      <c r="D32" s="18">
        <f t="shared" si="2"/>
        <v>342.31160299999999</v>
      </c>
      <c r="E32" s="18">
        <f t="shared" si="3"/>
        <v>2908.3056738</v>
      </c>
      <c r="F32" s="18">
        <f t="shared" si="4"/>
        <v>282.702478181</v>
      </c>
      <c r="G32" s="18">
        <f t="shared" si="5"/>
        <v>7181.6782030370023</v>
      </c>
      <c r="H32" s="18">
        <f>SUM(B32:G32)</f>
        <v>29087.628152383</v>
      </c>
      <c r="I32" s="8"/>
      <c r="K32" s="19">
        <v>2014</v>
      </c>
      <c r="L32" s="18">
        <f t="shared" ref="L32:Q32" si="38">W32+AO32</f>
        <v>5578.2977444160006</v>
      </c>
      <c r="M32" s="18">
        <f t="shared" si="38"/>
        <v>13496.368760130001</v>
      </c>
      <c r="N32" s="18">
        <f t="shared" si="38"/>
        <v>342.31160299999999</v>
      </c>
      <c r="O32" s="18">
        <f t="shared" si="38"/>
        <v>2908.3056738</v>
      </c>
      <c r="P32" s="18">
        <f t="shared" si="38"/>
        <v>316.40338513900002</v>
      </c>
      <c r="Q32" s="18">
        <f t="shared" si="38"/>
        <v>17603.903066704992</v>
      </c>
      <c r="R32" s="18">
        <f>SUM(L32:Q32)</f>
        <v>40245.59023319</v>
      </c>
      <c r="S32" s="8"/>
      <c r="V32" s="36">
        <v>2014</v>
      </c>
      <c r="W32" s="8">
        <v>4038</v>
      </c>
      <c r="X32" s="8">
        <v>9871</v>
      </c>
      <c r="Y32" s="8">
        <v>227</v>
      </c>
      <c r="Z32" s="8">
        <v>2487</v>
      </c>
      <c r="AA32" s="8">
        <v>118</v>
      </c>
      <c r="AB32" s="8">
        <v>401</v>
      </c>
      <c r="AE32" s="36">
        <v>2014</v>
      </c>
      <c r="AF32" s="8">
        <v>945.13886470500006</v>
      </c>
      <c r="AG32" s="8">
        <v>3518.4913296600002</v>
      </c>
      <c r="AH32" s="8">
        <v>115.31160300000001</v>
      </c>
      <c r="AI32" s="8">
        <v>421.30567379999997</v>
      </c>
      <c r="AJ32" s="8">
        <v>164.702478181</v>
      </c>
      <c r="AK32" s="8">
        <v>6780.6782030370023</v>
      </c>
      <c r="AN32" s="36">
        <v>2014</v>
      </c>
      <c r="AO32" s="8">
        <v>1540.2977444160001</v>
      </c>
      <c r="AP32" s="8">
        <v>3625.3687601300003</v>
      </c>
      <c r="AQ32" s="8">
        <v>115.31160300000001</v>
      </c>
      <c r="AR32" s="8">
        <v>421.30567379999997</v>
      </c>
      <c r="AS32" s="8">
        <v>198.40338513900002</v>
      </c>
      <c r="AT32" s="8">
        <v>17202.903066704992</v>
      </c>
      <c r="AU32" s="20"/>
    </row>
    <row r="33" spans="1:56" s="20" customFormat="1" x14ac:dyDescent="0.25">
      <c r="A33" s="19">
        <v>2015</v>
      </c>
      <c r="B33" s="18">
        <f t="shared" si="0"/>
        <v>5318.0218349399993</v>
      </c>
      <c r="C33" s="18">
        <f t="shared" si="1"/>
        <v>16575.528677499999</v>
      </c>
      <c r="D33" s="18">
        <f t="shared" si="2"/>
        <v>415.51389999999998</v>
      </c>
      <c r="E33" s="18">
        <f t="shared" si="3"/>
        <v>1453.5139984</v>
      </c>
      <c r="F33" s="18">
        <f t="shared" si="4"/>
        <v>510.25789979999996</v>
      </c>
      <c r="G33" s="18">
        <f t="shared" si="5"/>
        <v>9410.1264160829996</v>
      </c>
      <c r="H33" s="18">
        <f>SUM(B33:G33)</f>
        <v>33682.962726722995</v>
      </c>
      <c r="I33" s="8"/>
      <c r="K33" s="19">
        <v>2015</v>
      </c>
      <c r="L33" s="18">
        <f t="shared" ref="L33:Q33" si="39">W33+AO33</f>
        <v>6379.36848861</v>
      </c>
      <c r="M33" s="18">
        <f t="shared" si="39"/>
        <v>34453.5631804</v>
      </c>
      <c r="N33" s="18">
        <f t="shared" si="39"/>
        <v>415.51389999999998</v>
      </c>
      <c r="O33" s="18">
        <f t="shared" si="39"/>
        <v>1453.5139984</v>
      </c>
      <c r="P33" s="18">
        <f t="shared" si="39"/>
        <v>510.25789979999996</v>
      </c>
      <c r="Q33" s="18">
        <f t="shared" si="39"/>
        <v>30303.177527165008</v>
      </c>
      <c r="R33" s="18">
        <f>SUM(L33:Q33)</f>
        <v>73515.394994375005</v>
      </c>
      <c r="S33" s="8"/>
      <c r="V33" s="36">
        <v>2015</v>
      </c>
      <c r="W33" s="8">
        <v>4271</v>
      </c>
      <c r="X33" s="8">
        <v>6218</v>
      </c>
      <c r="Y33" s="8">
        <v>313</v>
      </c>
      <c r="Z33" s="8">
        <v>1336</v>
      </c>
      <c r="AA33" s="8">
        <v>247</v>
      </c>
      <c r="AB33" s="8">
        <v>656</v>
      </c>
      <c r="AE33" s="36">
        <v>2015</v>
      </c>
      <c r="AF33" s="8">
        <v>1047.0218349399995</v>
      </c>
      <c r="AG33" s="8">
        <v>10357.5286775</v>
      </c>
      <c r="AH33" s="8">
        <v>102.51389999999999</v>
      </c>
      <c r="AI33" s="8">
        <v>117.51399839999999</v>
      </c>
      <c r="AJ33" s="8">
        <v>263.25789979999996</v>
      </c>
      <c r="AK33" s="8">
        <v>8754.1264160829996</v>
      </c>
      <c r="AL33"/>
      <c r="AM33"/>
      <c r="AN33" s="36">
        <v>2015</v>
      </c>
      <c r="AO33" s="8">
        <v>2108.36848861</v>
      </c>
      <c r="AP33" s="8">
        <v>28235.5631804</v>
      </c>
      <c r="AQ33" s="8">
        <v>102.51389999999999</v>
      </c>
      <c r="AR33" s="8">
        <v>117.51399839999999</v>
      </c>
      <c r="AS33" s="8">
        <v>263.25789979999996</v>
      </c>
      <c r="AT33" s="8">
        <v>29647.177527165008</v>
      </c>
      <c r="AV33"/>
      <c r="AW33"/>
      <c r="AX33"/>
      <c r="AY33"/>
      <c r="AZ33"/>
      <c r="BA33"/>
      <c r="BB33"/>
      <c r="BC33"/>
      <c r="BD33"/>
    </row>
    <row r="34" spans="1:56" s="20" customFormat="1" x14ac:dyDescent="0.25">
      <c r="A34" s="19">
        <v>2016</v>
      </c>
      <c r="B34" s="18">
        <f t="shared" si="0"/>
        <v>4910.5274455300005</v>
      </c>
      <c r="C34" s="18">
        <f t="shared" si="1"/>
        <v>17066.508623687001</v>
      </c>
      <c r="D34" s="18">
        <f t="shared" si="2"/>
        <v>110.99275879999999</v>
      </c>
      <c r="E34" s="18">
        <f t="shared" si="3"/>
        <v>678.10039059999997</v>
      </c>
      <c r="F34" s="18">
        <f t="shared" si="4"/>
        <v>329.82189612900004</v>
      </c>
      <c r="G34" s="18">
        <f t="shared" si="5"/>
        <v>16073.17143800001</v>
      </c>
      <c r="H34" s="18">
        <f t="shared" ref="H34:H35" si="40">SUM(B34:G34)</f>
        <v>39169.122552746012</v>
      </c>
      <c r="I34" s="8"/>
      <c r="K34" s="19">
        <v>2016</v>
      </c>
      <c r="L34" s="18">
        <f t="shared" ref="L34:Q34" si="41">W34+AO34</f>
        <v>5862.3960101000002</v>
      </c>
      <c r="M34" s="18">
        <f t="shared" si="41"/>
        <v>33930.276756334002</v>
      </c>
      <c r="N34" s="18">
        <f t="shared" si="41"/>
        <v>110.99275879999999</v>
      </c>
      <c r="O34" s="18">
        <f t="shared" si="41"/>
        <v>678.10039059999997</v>
      </c>
      <c r="P34" s="18">
        <f t="shared" si="41"/>
        <v>434.65240534100008</v>
      </c>
      <c r="Q34" s="18">
        <f t="shared" si="41"/>
        <v>43344.148211869979</v>
      </c>
      <c r="R34" s="18">
        <f t="shared" ref="R34:R35" si="42">SUM(L34:Q34)</f>
        <v>84360.56653304497</v>
      </c>
      <c r="S34" s="8"/>
      <c r="V34" s="36">
        <v>2016</v>
      </c>
      <c r="W34" s="8">
        <v>3798</v>
      </c>
      <c r="X34" s="8">
        <v>5694</v>
      </c>
      <c r="Y34" s="8">
        <v>5</v>
      </c>
      <c r="Z34" s="8">
        <v>632</v>
      </c>
      <c r="AA34" s="8">
        <v>13</v>
      </c>
      <c r="AB34" s="8">
        <v>848</v>
      </c>
      <c r="AE34" s="36">
        <v>2016</v>
      </c>
      <c r="AF34" s="8">
        <v>1112.52744553</v>
      </c>
      <c r="AG34" s="8">
        <v>11372.508623687001</v>
      </c>
      <c r="AH34" s="8">
        <v>105.99275879999999</v>
      </c>
      <c r="AI34" s="8">
        <v>46.100390599999997</v>
      </c>
      <c r="AJ34" s="8">
        <v>316.82189612900004</v>
      </c>
      <c r="AK34" s="8">
        <v>15225.17143800001</v>
      </c>
      <c r="AL34"/>
      <c r="AM34"/>
      <c r="AN34" s="36">
        <v>2016</v>
      </c>
      <c r="AO34" s="8">
        <v>2064.3960101000002</v>
      </c>
      <c r="AP34" s="8">
        <v>28236.276756334002</v>
      </c>
      <c r="AQ34" s="8">
        <v>105.99275879999999</v>
      </c>
      <c r="AR34" s="8">
        <v>46.100390599999997</v>
      </c>
      <c r="AS34" s="8">
        <v>421.65240534100008</v>
      </c>
      <c r="AT34" s="8">
        <v>42496.148211869979</v>
      </c>
      <c r="AV34"/>
      <c r="AW34"/>
      <c r="AX34"/>
      <c r="AY34"/>
      <c r="AZ34"/>
      <c r="BA34"/>
      <c r="BB34"/>
      <c r="BC34"/>
      <c r="BD34"/>
    </row>
    <row r="35" spans="1:56" s="20" customFormat="1" x14ac:dyDescent="0.25">
      <c r="A35" s="19">
        <v>2017</v>
      </c>
      <c r="B35" s="18">
        <f t="shared" si="0"/>
        <v>3158.6368628</v>
      </c>
      <c r="C35" s="18">
        <f t="shared" si="1"/>
        <v>4262.1661103999995</v>
      </c>
      <c r="D35" s="18">
        <f t="shared" si="2"/>
        <v>982.15491240000006</v>
      </c>
      <c r="E35" s="18">
        <f t="shared" si="3"/>
        <v>893.57691360000001</v>
      </c>
      <c r="F35" s="18">
        <f t="shared" si="4"/>
        <v>234.70110351999995</v>
      </c>
      <c r="G35" s="18">
        <f t="shared" si="5"/>
        <v>3508.005808151001</v>
      </c>
      <c r="H35" s="18">
        <f t="shared" si="40"/>
        <v>13039.241710871</v>
      </c>
      <c r="I35" s="10"/>
      <c r="J35" s="31"/>
      <c r="K35" s="19">
        <v>2017</v>
      </c>
      <c r="L35" s="18">
        <f t="shared" ref="L35:Q35" si="43">W35+AO35</f>
        <v>3158.6368628</v>
      </c>
      <c r="M35" s="18">
        <f t="shared" si="43"/>
        <v>4262.1661103999995</v>
      </c>
      <c r="N35" s="18">
        <f t="shared" si="43"/>
        <v>982.15491240000006</v>
      </c>
      <c r="O35" s="18">
        <f t="shared" si="43"/>
        <v>893.57691360000001</v>
      </c>
      <c r="P35" s="18">
        <f t="shared" si="43"/>
        <v>1763.2019935999992</v>
      </c>
      <c r="Q35" s="18">
        <f t="shared" si="43"/>
        <v>5706.5437583899984</v>
      </c>
      <c r="R35" s="18">
        <f t="shared" si="42"/>
        <v>16766.280551189997</v>
      </c>
      <c r="S35" s="10"/>
      <c r="V35" s="36">
        <v>2017</v>
      </c>
      <c r="W35" s="8">
        <v>2997</v>
      </c>
      <c r="X35" s="8">
        <v>1524</v>
      </c>
      <c r="Y35" s="8">
        <v>892</v>
      </c>
      <c r="Z35" s="8">
        <v>864</v>
      </c>
      <c r="AA35" s="8">
        <v>3</v>
      </c>
      <c r="AB35" s="8">
        <v>268</v>
      </c>
      <c r="AE35" s="36">
        <v>2017</v>
      </c>
      <c r="AF35" s="8">
        <v>161.63686279999999</v>
      </c>
      <c r="AG35" s="8">
        <v>2738.1661103999991</v>
      </c>
      <c r="AH35" s="8">
        <v>90.154912400000001</v>
      </c>
      <c r="AI35" s="8">
        <v>29.576913600000001</v>
      </c>
      <c r="AJ35" s="8">
        <v>231.70110351999995</v>
      </c>
      <c r="AK35" s="8">
        <v>3240.005808151001</v>
      </c>
      <c r="AL35"/>
      <c r="AM35"/>
      <c r="AN35" s="36">
        <v>2017</v>
      </c>
      <c r="AO35" s="8">
        <v>161.63686279999999</v>
      </c>
      <c r="AP35" s="8">
        <v>2738.1661103999991</v>
      </c>
      <c r="AQ35" s="8">
        <v>90.154912400000001</v>
      </c>
      <c r="AR35" s="8">
        <v>29.576913600000001</v>
      </c>
      <c r="AS35" s="8">
        <v>1760.2019935999992</v>
      </c>
      <c r="AT35" s="8">
        <v>5438.5437583899984</v>
      </c>
      <c r="AV35"/>
      <c r="AW35"/>
      <c r="AX35"/>
      <c r="AY35"/>
      <c r="AZ35"/>
      <c r="BA35"/>
      <c r="BB35"/>
      <c r="BC35"/>
      <c r="BD35"/>
    </row>
    <row r="36" spans="1:56" x14ac:dyDescent="0.25">
      <c r="A36" s="37"/>
      <c r="B36" s="103"/>
      <c r="C36" s="103"/>
      <c r="D36" s="103"/>
      <c r="E36" s="103"/>
      <c r="F36" s="103"/>
      <c r="G36" s="103"/>
      <c r="H36" s="103"/>
      <c r="I36" s="10"/>
      <c r="J36" s="31"/>
      <c r="K36" s="24" t="s">
        <v>105</v>
      </c>
      <c r="L36" s="8">
        <f>AVERAGE(L4:L26)</f>
        <v>29482.083823608071</v>
      </c>
      <c r="M36" s="8">
        <f t="shared" ref="M36:O36" si="44">AVERAGE(M4:M26)</f>
        <v>27735.235845704316</v>
      </c>
      <c r="N36" s="8">
        <f t="shared" si="44"/>
        <v>3194.8280776065217</v>
      </c>
      <c r="O36" s="8">
        <f t="shared" si="44"/>
        <v>10049.097787216961</v>
      </c>
      <c r="P36" s="8">
        <f t="shared" ref="P36:Q36" si="45">AVERAGE(P4:P26)</f>
        <v>3116.7774844792875</v>
      </c>
      <c r="Q36" s="8">
        <f t="shared" si="45"/>
        <v>12459.969631660637</v>
      </c>
      <c r="R36" s="103"/>
      <c r="S36" s="10"/>
      <c r="T36" s="20"/>
      <c r="U36" s="20"/>
      <c r="V36" s="24" t="s">
        <v>105</v>
      </c>
      <c r="W36" s="8">
        <f>AVERAGE(W4:W26)</f>
        <v>19197.17391304348</v>
      </c>
      <c r="X36" s="8">
        <f t="shared" ref="X36:AB36" si="46">AVERAGE(X4:X26)</f>
        <v>13025.304347826086</v>
      </c>
      <c r="Y36" s="8">
        <f t="shared" si="46"/>
        <v>51.565217391304351</v>
      </c>
      <c r="Z36" s="8">
        <f t="shared" si="46"/>
        <v>5326.826086956522</v>
      </c>
      <c r="AA36" s="8">
        <f t="shared" si="46"/>
        <v>1183.3478260869565</v>
      </c>
      <c r="AB36" s="8">
        <f t="shared" si="46"/>
        <v>3435.0434782608695</v>
      </c>
      <c r="AE36" s="20"/>
      <c r="AF36" s="20"/>
      <c r="AG36" s="20"/>
      <c r="AH36" s="20"/>
      <c r="AI36" s="20"/>
      <c r="AJ36" s="20"/>
      <c r="AK36" s="20"/>
      <c r="AN36" s="24" t="s">
        <v>105</v>
      </c>
      <c r="AO36" s="8">
        <f>AVERAGE(AO4:AO26)</f>
        <v>10284.909910564596</v>
      </c>
      <c r="AP36" s="8">
        <f t="shared" ref="AP36:AT36" si="47">AVERAGE(AP4:AP26)</f>
        <v>14709.931497878222</v>
      </c>
      <c r="AQ36" s="8">
        <f t="shared" si="47"/>
        <v>3143.2628602152172</v>
      </c>
      <c r="AR36" s="8">
        <f t="shared" si="47"/>
        <v>4722.2717002604359</v>
      </c>
      <c r="AS36" s="8">
        <f t="shared" si="47"/>
        <v>1933.4296583923303</v>
      </c>
      <c r="AT36" s="8">
        <f t="shared" si="47"/>
        <v>9024.9261533997669</v>
      </c>
    </row>
    <row r="37" spans="1:56" x14ac:dyDescent="0.25">
      <c r="A37" s="37"/>
      <c r="B37" s="103"/>
      <c r="C37" s="103"/>
      <c r="D37" s="103"/>
      <c r="E37" s="103"/>
      <c r="F37" s="103"/>
      <c r="G37" s="103"/>
      <c r="H37" s="103"/>
      <c r="I37" s="10"/>
      <c r="J37" s="31"/>
      <c r="K37" s="24" t="s">
        <v>106</v>
      </c>
      <c r="L37" s="8">
        <f>AVERAGE(L24:L26)</f>
        <v>27516.342106470565</v>
      </c>
      <c r="M37" s="8">
        <f t="shared" ref="M37:O37" si="48">AVERAGE(M24:M26)</f>
        <v>41319.113270157337</v>
      </c>
      <c r="N37" s="8">
        <f t="shared" si="48"/>
        <v>11649.204118099997</v>
      </c>
      <c r="O37" s="8">
        <f t="shared" si="48"/>
        <v>17349.781188466666</v>
      </c>
      <c r="P37" s="8">
        <f t="shared" ref="P37:Q37" si="49">AVERAGE(P24:P26)</f>
        <v>3203.235088519667</v>
      </c>
      <c r="Q37" s="8">
        <f t="shared" si="49"/>
        <v>15504.037236509766</v>
      </c>
      <c r="R37" s="103"/>
      <c r="S37" s="10"/>
      <c r="T37" s="20"/>
      <c r="U37" s="20"/>
      <c r="V37" s="24" t="s">
        <v>106</v>
      </c>
      <c r="W37" s="8">
        <f>AVERAGE(W24:W26)</f>
        <v>16245.333333333334</v>
      </c>
      <c r="X37" s="8">
        <f t="shared" ref="X37:AB37" si="50">AVERAGE(X24:X26)</f>
        <v>25757</v>
      </c>
      <c r="Y37" s="8">
        <f t="shared" si="50"/>
        <v>28.666666666666668</v>
      </c>
      <c r="Z37" s="8">
        <f t="shared" si="50"/>
        <v>7485</v>
      </c>
      <c r="AA37" s="8">
        <f t="shared" si="50"/>
        <v>6.666666666666667</v>
      </c>
      <c r="AB37" s="8">
        <f t="shared" si="50"/>
        <v>421.66666666666669</v>
      </c>
      <c r="AC37" s="20"/>
      <c r="AD37" s="20"/>
      <c r="AE37" s="20"/>
      <c r="AF37" s="20"/>
      <c r="AG37" s="20"/>
      <c r="AH37" s="20"/>
      <c r="AI37" s="20"/>
      <c r="AJ37" s="20"/>
      <c r="AK37" s="20"/>
      <c r="AL37" s="20"/>
      <c r="AM37" s="20"/>
      <c r="AN37" s="24" t="s">
        <v>106</v>
      </c>
      <c r="AO37" s="8">
        <f>AVERAGE(AO24:AO26)</f>
        <v>11271.008773137233</v>
      </c>
      <c r="AP37" s="8">
        <f t="shared" ref="AP37:AT37" si="51">AVERAGE(AP24:AP26)</f>
        <v>15562.113270157337</v>
      </c>
      <c r="AQ37" s="8">
        <f t="shared" si="51"/>
        <v>11620.537451433331</v>
      </c>
      <c r="AR37" s="8">
        <f t="shared" si="51"/>
        <v>9864.781188466668</v>
      </c>
      <c r="AS37" s="8">
        <f t="shared" si="51"/>
        <v>3196.5684218530005</v>
      </c>
      <c r="AT37" s="8">
        <f t="shared" si="51"/>
        <v>15082.3705698431</v>
      </c>
    </row>
    <row r="38" spans="1:56" x14ac:dyDescent="0.25">
      <c r="K38" s="31"/>
      <c r="L38" s="94"/>
      <c r="M38" s="94"/>
      <c r="N38" s="94"/>
      <c r="O38" s="94"/>
      <c r="P38" s="94"/>
      <c r="Q38" s="94"/>
      <c r="V38" s="20"/>
      <c r="W38" s="20"/>
      <c r="X38" s="20"/>
      <c r="Y38" s="20"/>
      <c r="Z38" s="20"/>
      <c r="AA38" s="20"/>
      <c r="AB38" s="20"/>
      <c r="AC38" s="20"/>
      <c r="AD38" s="20"/>
      <c r="AE38" s="20"/>
      <c r="AF38" s="20"/>
      <c r="AG38" s="20"/>
      <c r="AH38" s="20"/>
      <c r="AI38" s="20"/>
      <c r="AJ38" s="20"/>
      <c r="AK38" s="20"/>
      <c r="AL38" s="20"/>
      <c r="AM38" s="20"/>
    </row>
    <row r="39" spans="1:56" x14ac:dyDescent="0.25">
      <c r="I39" s="34"/>
      <c r="J39" s="10"/>
      <c r="K39" s="10"/>
      <c r="L39" s="10"/>
      <c r="M39" s="10"/>
      <c r="N39" s="10"/>
      <c r="O39" s="10"/>
      <c r="Q39" s="20"/>
      <c r="V39" s="20"/>
      <c r="W39" s="20"/>
      <c r="X39" s="20"/>
      <c r="Y39" s="20"/>
    </row>
    <row r="40" spans="1:56" x14ac:dyDescent="0.25">
      <c r="I40" s="34"/>
      <c r="J40" s="101"/>
      <c r="K40" s="101"/>
      <c r="L40" s="101"/>
      <c r="M40" s="101"/>
      <c r="N40" s="101"/>
      <c r="O40" s="101"/>
      <c r="Q40" s="20"/>
      <c r="V40" s="20"/>
      <c r="W40" s="20"/>
      <c r="X40" s="20"/>
      <c r="Y40" s="20"/>
    </row>
    <row r="41" spans="1:56" x14ac:dyDescent="0.25">
      <c r="Q41" s="20"/>
      <c r="R41" s="20"/>
      <c r="S41" s="20"/>
      <c r="T41" s="20"/>
      <c r="V41" s="20"/>
      <c r="W41" s="20"/>
      <c r="X41" s="20"/>
      <c r="Y41" s="20"/>
    </row>
    <row r="42" spans="1:56" x14ac:dyDescent="0.25">
      <c r="Q42" s="20"/>
      <c r="R42" s="20"/>
      <c r="S42" s="20"/>
      <c r="T42" s="20"/>
      <c r="V42" s="20"/>
      <c r="W42" s="20"/>
      <c r="X42" s="20"/>
      <c r="Y42" s="20"/>
    </row>
    <row r="43" spans="1:56" x14ac:dyDescent="0.25">
      <c r="Q43" s="20"/>
      <c r="R43" s="20"/>
      <c r="S43" s="20"/>
      <c r="T43" s="20"/>
      <c r="V43" s="20"/>
      <c r="W43" s="20"/>
      <c r="X43" s="20"/>
      <c r="Y43" s="20"/>
    </row>
    <row r="44" spans="1:56" x14ac:dyDescent="0.25">
      <c r="Q44" s="20"/>
      <c r="R44" s="20"/>
      <c r="S44" s="20"/>
      <c r="T44" s="20"/>
      <c r="V44" s="20"/>
      <c r="W44" s="20"/>
      <c r="X44" s="20"/>
      <c r="Y44" s="20"/>
    </row>
    <row r="45" spans="1:56" x14ac:dyDescent="0.25">
      <c r="Q45" s="20"/>
      <c r="R45" s="20"/>
      <c r="S45" s="20"/>
      <c r="T45" s="20"/>
      <c r="V45" s="20"/>
      <c r="W45" s="20"/>
      <c r="X45" s="20"/>
      <c r="Y45" s="20"/>
    </row>
    <row r="46" spans="1:56" x14ac:dyDescent="0.25">
      <c r="Q46" s="20"/>
      <c r="R46" s="20"/>
      <c r="S46" s="20"/>
      <c r="T46" s="20"/>
      <c r="V46" s="20"/>
      <c r="W46" s="20"/>
      <c r="X46" s="20"/>
      <c r="Y46" s="20"/>
    </row>
    <row r="47" spans="1:56" x14ac:dyDescent="0.25">
      <c r="Q47" s="20"/>
      <c r="R47" s="20"/>
      <c r="S47" s="20"/>
      <c r="T47" s="20"/>
      <c r="V47" s="20"/>
      <c r="W47" s="20"/>
      <c r="X47" s="20"/>
      <c r="Y47" s="20"/>
    </row>
    <row r="48" spans="1:56" x14ac:dyDescent="0.25">
      <c r="Q48" s="20"/>
      <c r="R48" s="20"/>
      <c r="S48" s="20"/>
      <c r="T48" s="20"/>
      <c r="V48" s="20"/>
      <c r="W48" s="20"/>
      <c r="X48" s="20"/>
      <c r="Y48" s="20"/>
    </row>
    <row r="49" spans="17:25" x14ac:dyDescent="0.25">
      <c r="Q49" s="20"/>
      <c r="R49" s="20"/>
      <c r="S49" s="20"/>
      <c r="T49" s="20"/>
      <c r="V49" s="20"/>
      <c r="W49" s="20"/>
      <c r="X49" s="20"/>
      <c r="Y49" s="20"/>
    </row>
    <row r="50" spans="17:25" x14ac:dyDescent="0.25">
      <c r="Q50" s="20"/>
      <c r="R50" s="20"/>
      <c r="S50" s="20"/>
      <c r="T50" s="20"/>
      <c r="U50" s="20"/>
      <c r="V50" s="20"/>
      <c r="W50" s="20"/>
      <c r="X50" s="20"/>
      <c r="Y50" s="20"/>
    </row>
    <row r="51" spans="17:25" x14ac:dyDescent="0.25">
      <c r="Q51" s="20"/>
      <c r="R51" s="20"/>
      <c r="S51" s="20"/>
      <c r="T51" s="20"/>
      <c r="U51" s="20"/>
      <c r="V51" s="20"/>
      <c r="W51" s="20"/>
      <c r="X51" s="20"/>
      <c r="Y51" s="20"/>
    </row>
    <row r="52" spans="17:25" x14ac:dyDescent="0.25">
      <c r="Q52" s="20"/>
      <c r="R52" s="20"/>
      <c r="S52" s="20"/>
      <c r="T52" s="20"/>
      <c r="U52" s="20"/>
      <c r="V52" s="20"/>
      <c r="W52" s="20"/>
      <c r="X52" s="20"/>
      <c r="Y52" s="20"/>
    </row>
    <row r="53" spans="17:25" x14ac:dyDescent="0.25">
      <c r="Q53" s="20"/>
      <c r="R53" s="20"/>
      <c r="S53" s="20"/>
      <c r="T53" s="20"/>
      <c r="U53" s="20"/>
      <c r="V53" s="20"/>
      <c r="W53" s="20"/>
      <c r="X53" s="20"/>
      <c r="Y53" s="20"/>
    </row>
    <row r="54" spans="17:25" x14ac:dyDescent="0.25">
      <c r="Q54" s="20"/>
      <c r="R54" s="20"/>
      <c r="S54" s="20"/>
      <c r="T54" s="20"/>
      <c r="U54" s="20"/>
      <c r="V54" s="20"/>
      <c r="W54" s="20"/>
      <c r="X54" s="20"/>
      <c r="Y54" s="20"/>
    </row>
    <row r="55" spans="17:25" x14ac:dyDescent="0.25">
      <c r="Q55" s="20"/>
      <c r="R55" s="20"/>
      <c r="S55" s="20"/>
      <c r="T55" s="20"/>
      <c r="U55" s="20"/>
      <c r="V55" s="20"/>
      <c r="W55" s="20"/>
      <c r="X55" s="20"/>
      <c r="Y55" s="20"/>
    </row>
    <row r="56" spans="17:25" x14ac:dyDescent="0.25">
      <c r="Q56" s="20"/>
      <c r="R56" s="20"/>
      <c r="S56" s="20"/>
      <c r="T56" s="20"/>
      <c r="U56" s="20"/>
      <c r="V56" s="20"/>
      <c r="W56" s="20"/>
      <c r="X56" s="20"/>
      <c r="Y56" s="20"/>
    </row>
    <row r="57" spans="17:25" x14ac:dyDescent="0.25">
      <c r="Q57" s="20"/>
      <c r="R57" s="20"/>
      <c r="S57" s="20"/>
      <c r="T57" s="20"/>
      <c r="U57" s="20"/>
      <c r="V57" s="20"/>
      <c r="W57" s="20"/>
      <c r="X57" s="20"/>
      <c r="Y57" s="20"/>
    </row>
    <row r="58" spans="17:25" x14ac:dyDescent="0.25">
      <c r="Q58" s="20"/>
      <c r="R58" s="20"/>
      <c r="S58" s="20"/>
      <c r="T58" s="20"/>
      <c r="U58" s="20"/>
      <c r="V58" s="20"/>
      <c r="W58" s="20"/>
      <c r="X58" s="20"/>
      <c r="Y58" s="20"/>
    </row>
    <row r="59" spans="17:25" x14ac:dyDescent="0.25">
      <c r="Q59" s="20"/>
      <c r="R59" s="20"/>
      <c r="S59" s="20"/>
      <c r="T59" s="20"/>
      <c r="U59" s="20"/>
      <c r="V59" s="20"/>
      <c r="W59" s="20"/>
      <c r="X59" s="20"/>
      <c r="Y59" s="20"/>
    </row>
    <row r="60" spans="17:25" x14ac:dyDescent="0.25">
      <c r="Q60" s="20"/>
      <c r="R60" s="20"/>
      <c r="S60" s="20"/>
      <c r="T60" s="20"/>
      <c r="U60" s="20"/>
      <c r="W60" s="20"/>
      <c r="X60" s="20"/>
      <c r="Y60" s="20"/>
    </row>
    <row r="61" spans="17:25" x14ac:dyDescent="0.25">
      <c r="Q61" s="20"/>
      <c r="R61" s="20"/>
      <c r="S61" s="20"/>
      <c r="T61" s="20"/>
      <c r="U61" s="20"/>
      <c r="W61" s="20"/>
      <c r="X61" s="20"/>
      <c r="Y61" s="20"/>
    </row>
    <row r="62" spans="17:25" x14ac:dyDescent="0.25">
      <c r="Q62" s="20"/>
      <c r="R62" s="20"/>
      <c r="S62" s="20"/>
      <c r="T62" s="20"/>
      <c r="U62" s="20"/>
    </row>
    <row r="63" spans="17:25" x14ac:dyDescent="0.25">
      <c r="Q63" s="20"/>
      <c r="R63" s="20"/>
      <c r="S63" s="20"/>
      <c r="T63" s="20"/>
      <c r="U63" s="20"/>
    </row>
    <row r="64" spans="17:25" x14ac:dyDescent="0.25">
      <c r="Q64" s="20"/>
      <c r="R64" s="20"/>
      <c r="S64" s="20"/>
      <c r="T64" s="20"/>
      <c r="U64" s="20"/>
    </row>
    <row r="65" spans="17:21" x14ac:dyDescent="0.25">
      <c r="Q65" s="20"/>
      <c r="R65" s="20"/>
      <c r="S65" s="20"/>
      <c r="T65" s="20"/>
      <c r="U65" s="20"/>
    </row>
    <row r="66" spans="17:21" x14ac:dyDescent="0.25">
      <c r="R66" s="20"/>
      <c r="S66" s="20"/>
      <c r="T66" s="20"/>
      <c r="U66" s="20"/>
    </row>
    <row r="67" spans="17:21" x14ac:dyDescent="0.25">
      <c r="R67" s="20"/>
      <c r="S67" s="20"/>
      <c r="T67" s="20"/>
      <c r="U67" s="20"/>
    </row>
    <row r="68" spans="17:21" x14ac:dyDescent="0.25">
      <c r="R68" s="20"/>
      <c r="S68" s="20"/>
      <c r="T68" s="20"/>
      <c r="U68" s="20"/>
    </row>
    <row r="69" spans="17:21" x14ac:dyDescent="0.25">
      <c r="R69" s="20"/>
      <c r="S69" s="20"/>
      <c r="T69" s="20"/>
      <c r="U69" s="20"/>
    </row>
    <row r="70" spans="17:21" x14ac:dyDescent="0.25">
      <c r="R70" s="20"/>
      <c r="S70" s="20"/>
      <c r="T70" s="20"/>
      <c r="U70" s="20"/>
    </row>
    <row r="71" spans="17:21" x14ac:dyDescent="0.25">
      <c r="R71" s="20"/>
      <c r="S71" s="20"/>
      <c r="T71" s="20"/>
      <c r="U71" s="20"/>
    </row>
    <row r="72" spans="17:21" x14ac:dyDescent="0.25">
      <c r="R72" s="20"/>
      <c r="S72" s="20"/>
      <c r="T72" s="20"/>
      <c r="U72" s="20"/>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X111"/>
  <sheetViews>
    <sheetView topLeftCell="U55" workbookViewId="0">
      <selection activeCell="X72" sqref="X72"/>
    </sheetView>
  </sheetViews>
  <sheetFormatPr defaultRowHeight="15" x14ac:dyDescent="0.25"/>
  <cols>
    <col min="2" max="2" width="14.140625" bestFit="1" customWidth="1"/>
    <col min="3" max="3" width="14.5703125" bestFit="1" customWidth="1"/>
    <col min="4" max="4" width="15.7109375" bestFit="1" customWidth="1"/>
    <col min="5" max="5" width="12" bestFit="1" customWidth="1"/>
    <col min="6" max="6" width="16.5703125" bestFit="1" customWidth="1"/>
    <col min="7" max="7" width="12" bestFit="1" customWidth="1"/>
    <col min="8" max="8" width="13.28515625" bestFit="1" customWidth="1"/>
    <col min="9" max="9" width="13.28515625" style="20" customWidth="1"/>
    <col min="10" max="10" width="9.140625" style="20"/>
    <col min="11" max="11" width="14.140625" style="20" bestFit="1" customWidth="1"/>
    <col min="12" max="12" width="14.5703125" style="20" bestFit="1" customWidth="1"/>
    <col min="13" max="13" width="15.7109375" style="20" bestFit="1" customWidth="1"/>
    <col min="14" max="14" width="12" style="20" bestFit="1" customWidth="1"/>
    <col min="15" max="15" width="16.5703125" style="20" bestFit="1" customWidth="1"/>
    <col min="16" max="16" width="12" style="20" bestFit="1" customWidth="1"/>
    <col min="17" max="17" width="13.28515625" style="20" bestFit="1" customWidth="1"/>
    <col min="18" max="18" width="13.28515625" style="20" customWidth="1"/>
    <col min="21" max="21" width="13.5703125" bestFit="1" customWidth="1"/>
    <col min="22" max="22" width="14.140625" bestFit="1" customWidth="1"/>
    <col min="23" max="23" width="15.140625" bestFit="1" customWidth="1"/>
    <col min="25" max="25" width="15.7109375" bestFit="1" customWidth="1"/>
    <col min="29" max="29" width="14.140625" bestFit="1" customWidth="1"/>
    <col min="30" max="30" width="14.5703125" bestFit="1" customWidth="1"/>
    <col min="31" max="31" width="15.7109375" bestFit="1" customWidth="1"/>
    <col min="33" max="33" width="16.7109375" bestFit="1" customWidth="1"/>
    <col min="34" max="34" width="14.140625" bestFit="1" customWidth="1"/>
    <col min="35" max="35" width="14.5703125" bestFit="1" customWidth="1"/>
    <col min="36" max="36" width="9.42578125" customWidth="1"/>
    <col min="37" max="37" width="14.140625" bestFit="1" customWidth="1"/>
    <col min="38" max="38" width="16.7109375" bestFit="1" customWidth="1"/>
    <col min="39" max="39" width="15.7109375" bestFit="1" customWidth="1"/>
    <col min="41" max="41" width="16.7109375" style="20" bestFit="1" customWidth="1"/>
    <col min="42" max="42" width="14.140625" style="20" bestFit="1" customWidth="1"/>
    <col min="43" max="43" width="14.5703125" style="20" bestFit="1" customWidth="1"/>
    <col min="44" max="44" width="15.7109375" style="20" bestFit="1" customWidth="1"/>
    <col min="45" max="45" width="14.140625" style="20" bestFit="1" customWidth="1"/>
    <col min="46" max="46" width="16.7109375" style="20" bestFit="1" customWidth="1"/>
    <col min="47" max="47" width="15.7109375" bestFit="1" customWidth="1"/>
    <col min="49" max="49" width="16.7109375" bestFit="1" customWidth="1"/>
    <col min="50" max="50" width="14.140625" bestFit="1" customWidth="1"/>
    <col min="51" max="51" width="14.5703125" bestFit="1" customWidth="1"/>
    <col min="52" max="52" width="15.7109375" bestFit="1" customWidth="1"/>
    <col min="54" max="54" width="16.7109375" bestFit="1" customWidth="1"/>
    <col min="58" max="58" width="14.140625" bestFit="1" customWidth="1"/>
    <col min="59" max="59" width="14.5703125" bestFit="1" customWidth="1"/>
    <col min="60" max="60" width="15.7109375" bestFit="1" customWidth="1"/>
    <col min="62" max="62" width="16.7109375" bestFit="1" customWidth="1"/>
  </cols>
  <sheetData>
    <row r="1" spans="1:46" x14ac:dyDescent="0.25">
      <c r="A1" t="s">
        <v>47</v>
      </c>
      <c r="J1" s="20" t="s">
        <v>47</v>
      </c>
      <c r="T1" t="s">
        <v>73</v>
      </c>
      <c r="AB1" s="20" t="s">
        <v>101</v>
      </c>
      <c r="AC1" s="20"/>
      <c r="AD1" s="20"/>
      <c r="AE1" s="20"/>
      <c r="AF1" s="20"/>
      <c r="AG1" s="20"/>
      <c r="AJ1" s="20" t="s">
        <v>102</v>
      </c>
      <c r="AK1" s="20"/>
      <c r="AL1" s="20"/>
      <c r="AM1" s="20"/>
      <c r="AN1" s="20"/>
      <c r="AP1"/>
      <c r="AQ1"/>
      <c r="AR1"/>
      <c r="AS1"/>
      <c r="AT1"/>
    </row>
    <row r="2" spans="1:46" x14ac:dyDescent="0.25">
      <c r="A2" s="15" t="s">
        <v>23</v>
      </c>
      <c r="B2" s="102" t="s">
        <v>11</v>
      </c>
      <c r="C2" s="102" t="s">
        <v>12</v>
      </c>
      <c r="D2" s="102" t="s">
        <v>31</v>
      </c>
      <c r="E2" s="102" t="s">
        <v>38</v>
      </c>
      <c r="F2" s="102" t="s">
        <v>20</v>
      </c>
      <c r="G2" s="15" t="s">
        <v>8</v>
      </c>
      <c r="H2" s="7"/>
      <c r="I2" s="36"/>
      <c r="J2" s="15" t="s">
        <v>23</v>
      </c>
      <c r="K2" s="102" t="s">
        <v>11</v>
      </c>
      <c r="L2" s="102" t="s">
        <v>12</v>
      </c>
      <c r="M2" s="102" t="s">
        <v>31</v>
      </c>
      <c r="N2" s="102" t="s">
        <v>38</v>
      </c>
      <c r="O2" s="102" t="s">
        <v>20</v>
      </c>
      <c r="P2" s="15" t="s">
        <v>8</v>
      </c>
      <c r="Q2" s="36"/>
      <c r="R2" s="36"/>
      <c r="U2" s="42" t="s">
        <v>11</v>
      </c>
      <c r="V2" s="42" t="s">
        <v>12</v>
      </c>
      <c r="W2" s="42" t="s">
        <v>31</v>
      </c>
      <c r="X2" s="42" t="s">
        <v>38</v>
      </c>
      <c r="Y2" s="42" t="s">
        <v>20</v>
      </c>
      <c r="AC2" s="42" t="s">
        <v>11</v>
      </c>
      <c r="AD2" s="42" t="s">
        <v>12</v>
      </c>
      <c r="AE2" s="42" t="s">
        <v>31</v>
      </c>
      <c r="AF2" s="42" t="s">
        <v>38</v>
      </c>
      <c r="AG2" s="42" t="s">
        <v>20</v>
      </c>
      <c r="AK2" s="42" t="s">
        <v>11</v>
      </c>
      <c r="AL2" s="42" t="s">
        <v>12</v>
      </c>
      <c r="AM2" s="42" t="s">
        <v>31</v>
      </c>
      <c r="AN2" s="42" t="s">
        <v>38</v>
      </c>
      <c r="AO2" s="42" t="s">
        <v>20</v>
      </c>
      <c r="AP2"/>
      <c r="AQ2"/>
      <c r="AR2"/>
      <c r="AS2"/>
      <c r="AT2"/>
    </row>
    <row r="3" spans="1:46" x14ac:dyDescent="0.25">
      <c r="A3" s="19">
        <v>1986</v>
      </c>
      <c r="B3" s="18">
        <f t="shared" ref="B3:B34" si="0">U4+AC4</f>
        <v>231439.86197724997</v>
      </c>
      <c r="C3" s="18">
        <f t="shared" ref="C3:C34" si="1">V4+AD4</f>
        <v>69400.25746199998</v>
      </c>
      <c r="D3" s="18">
        <f t="shared" ref="D3:D34" si="2">W4+AE4</f>
        <v>762.27792819999991</v>
      </c>
      <c r="E3" s="18">
        <f t="shared" ref="E3:E34" si="3">X4+AF4</f>
        <v>40394.730220800004</v>
      </c>
      <c r="F3" s="18">
        <f t="shared" ref="F3:F34" si="4">Y4+AG4</f>
        <v>23620.6818828</v>
      </c>
      <c r="G3" s="18">
        <f>SUM(B3:F3)</f>
        <v>365617.80947104999</v>
      </c>
      <c r="H3" s="8"/>
      <c r="I3" s="8"/>
      <c r="J3" s="19">
        <v>1986</v>
      </c>
      <c r="K3" s="18">
        <f>U4+AK4</f>
        <v>286703.86201315001</v>
      </c>
      <c r="L3" s="18">
        <f t="shared" ref="L3:O3" si="5">V4+AL4</f>
        <v>69400.25746199998</v>
      </c>
      <c r="M3" s="18">
        <f t="shared" si="5"/>
        <v>762.27792819999991</v>
      </c>
      <c r="N3" s="18">
        <f t="shared" si="5"/>
        <v>41015.282393699999</v>
      </c>
      <c r="O3" s="18">
        <f t="shared" si="5"/>
        <v>26413.3026918</v>
      </c>
      <c r="P3" s="18">
        <f>SUM(K3:O3)</f>
        <v>424294.98248885002</v>
      </c>
      <c r="Q3" s="8"/>
      <c r="R3" s="8"/>
      <c r="T3" s="42" t="s">
        <v>23</v>
      </c>
      <c r="U3" s="104" t="s">
        <v>1</v>
      </c>
      <c r="V3" s="104" t="s">
        <v>1</v>
      </c>
      <c r="W3" s="104" t="s">
        <v>1</v>
      </c>
      <c r="X3" s="104" t="s">
        <v>1</v>
      </c>
      <c r="Y3" s="104" t="s">
        <v>1</v>
      </c>
      <c r="Z3" s="20"/>
      <c r="AA3" s="20"/>
      <c r="AB3" s="42" t="s">
        <v>23</v>
      </c>
      <c r="AC3" s="104" t="s">
        <v>75</v>
      </c>
      <c r="AD3" s="104" t="s">
        <v>75</v>
      </c>
      <c r="AE3" s="104" t="s">
        <v>75</v>
      </c>
      <c r="AF3" s="104" t="s">
        <v>75</v>
      </c>
      <c r="AG3" s="104" t="s">
        <v>75</v>
      </c>
      <c r="AH3" s="20"/>
      <c r="AI3" s="20"/>
      <c r="AJ3" s="42" t="s">
        <v>23</v>
      </c>
      <c r="AK3" s="104" t="s">
        <v>77</v>
      </c>
      <c r="AL3" s="104" t="s">
        <v>77</v>
      </c>
      <c r="AM3" s="104" t="s">
        <v>77</v>
      </c>
      <c r="AN3" s="104" t="s">
        <v>77</v>
      </c>
      <c r="AO3" s="104" t="s">
        <v>77</v>
      </c>
      <c r="AP3"/>
      <c r="AQ3"/>
      <c r="AR3"/>
      <c r="AS3"/>
      <c r="AT3"/>
    </row>
    <row r="4" spans="1:46" x14ac:dyDescent="0.25">
      <c r="A4" s="19">
        <v>1987</v>
      </c>
      <c r="B4" s="18">
        <f t="shared" si="0"/>
        <v>31329.393264300001</v>
      </c>
      <c r="C4" s="18">
        <f t="shared" si="1"/>
        <v>105165.85112741002</v>
      </c>
      <c r="D4" s="18">
        <f t="shared" si="2"/>
        <v>396.35842020000001</v>
      </c>
      <c r="E4" s="18">
        <f t="shared" si="3"/>
        <v>45140.825197899998</v>
      </c>
      <c r="F4" s="18">
        <f t="shared" si="4"/>
        <v>42705.382391100007</v>
      </c>
      <c r="G4" s="18">
        <f t="shared" ref="G4:G26" si="6">SUM(B4:F4)</f>
        <v>224737.81040091004</v>
      </c>
      <c r="H4" s="8"/>
      <c r="I4" s="8"/>
      <c r="J4" s="19">
        <v>1987</v>
      </c>
      <c r="K4" s="18">
        <f t="shared" ref="K4:O4" si="7">U5+AK5</f>
        <v>41473.339763300013</v>
      </c>
      <c r="L4" s="18">
        <f t="shared" si="7"/>
        <v>109782.49703312</v>
      </c>
      <c r="M4" s="18">
        <f t="shared" si="7"/>
        <v>396.35842020000001</v>
      </c>
      <c r="N4" s="18">
        <f t="shared" si="7"/>
        <v>45103.153365010003</v>
      </c>
      <c r="O4" s="18">
        <f t="shared" si="7"/>
        <v>41839.770072209998</v>
      </c>
      <c r="P4" s="18">
        <f t="shared" ref="P4:P26" si="8">SUM(K4:O4)</f>
        <v>238595.11865384004</v>
      </c>
      <c r="Q4" s="8"/>
      <c r="R4" s="8"/>
      <c r="T4" s="36">
        <v>1986</v>
      </c>
      <c r="U4" s="8">
        <v>0</v>
      </c>
      <c r="V4" s="8">
        <v>32438</v>
      </c>
      <c r="W4" s="8">
        <v>0</v>
      </c>
      <c r="X4" s="8">
        <v>36970</v>
      </c>
      <c r="Y4" s="8">
        <v>89</v>
      </c>
      <c r="AB4" s="36">
        <v>1986</v>
      </c>
      <c r="AC4" s="8">
        <v>231439.86197724997</v>
      </c>
      <c r="AD4" s="8">
        <v>36962.257461999987</v>
      </c>
      <c r="AE4" s="8">
        <v>762.27792819999991</v>
      </c>
      <c r="AF4" s="8">
        <v>3424.7302208000001</v>
      </c>
      <c r="AG4" s="8">
        <v>23531.6818828</v>
      </c>
      <c r="AJ4" s="36">
        <v>1986</v>
      </c>
      <c r="AK4" s="8">
        <v>286703.86201315001</v>
      </c>
      <c r="AL4" s="8">
        <v>36962.257461999987</v>
      </c>
      <c r="AM4" s="8">
        <v>762.27792819999991</v>
      </c>
      <c r="AN4" s="8">
        <v>4045.2823937000003</v>
      </c>
      <c r="AO4" s="8">
        <v>26324.3026918</v>
      </c>
      <c r="AP4"/>
      <c r="AQ4"/>
      <c r="AR4"/>
      <c r="AS4"/>
      <c r="AT4"/>
    </row>
    <row r="5" spans="1:46" x14ac:dyDescent="0.25">
      <c r="A5" s="19">
        <v>1988</v>
      </c>
      <c r="B5" s="18">
        <f t="shared" si="0"/>
        <v>18915.73265469</v>
      </c>
      <c r="C5" s="18">
        <f t="shared" si="1"/>
        <v>189087.04670538998</v>
      </c>
      <c r="D5" s="18">
        <f t="shared" si="2"/>
        <v>1141.4338546000001</v>
      </c>
      <c r="E5" s="18">
        <f t="shared" si="3"/>
        <v>5624.6703493699997</v>
      </c>
      <c r="F5" s="18">
        <f t="shared" si="4"/>
        <v>44684.672755699976</v>
      </c>
      <c r="G5" s="18">
        <f t="shared" si="6"/>
        <v>259453.55631974994</v>
      </c>
      <c r="H5" s="8"/>
      <c r="I5" s="8"/>
      <c r="J5" s="19">
        <v>1988</v>
      </c>
      <c r="K5" s="18">
        <f t="shared" ref="K5:O5" si="9">U6+AK6</f>
        <v>21521.346840179998</v>
      </c>
      <c r="L5" s="18">
        <f t="shared" si="9"/>
        <v>195076.39382601998</v>
      </c>
      <c r="M5" s="18">
        <f t="shared" si="9"/>
        <v>1141.4338546000001</v>
      </c>
      <c r="N5" s="18">
        <f t="shared" si="9"/>
        <v>5812.1984174699992</v>
      </c>
      <c r="O5" s="18">
        <f t="shared" si="9"/>
        <v>40617.576119963996</v>
      </c>
      <c r="P5" s="18">
        <f t="shared" si="8"/>
        <v>264168.94905823399</v>
      </c>
      <c r="Q5" s="8"/>
      <c r="R5" s="8"/>
      <c r="T5" s="36">
        <v>1987</v>
      </c>
      <c r="U5" s="8">
        <v>0</v>
      </c>
      <c r="V5" s="8">
        <v>51060</v>
      </c>
      <c r="W5" s="8">
        <v>0</v>
      </c>
      <c r="X5" s="8">
        <v>41951</v>
      </c>
      <c r="Y5" s="8">
        <v>215</v>
      </c>
      <c r="AB5" s="36">
        <v>1987</v>
      </c>
      <c r="AC5" s="8">
        <v>31329.393264300001</v>
      </c>
      <c r="AD5" s="8">
        <v>54105.851127410009</v>
      </c>
      <c r="AE5" s="8">
        <v>396.35842020000001</v>
      </c>
      <c r="AF5" s="8">
        <v>3189.8251979000011</v>
      </c>
      <c r="AG5" s="8">
        <v>42490.382391100007</v>
      </c>
      <c r="AJ5" s="36">
        <v>1987</v>
      </c>
      <c r="AK5" s="8">
        <v>41473.339763300013</v>
      </c>
      <c r="AL5" s="8">
        <v>58722.497033120002</v>
      </c>
      <c r="AM5" s="8">
        <v>396.35842020000001</v>
      </c>
      <c r="AN5" s="8">
        <v>3152.1533650100009</v>
      </c>
      <c r="AO5" s="8">
        <v>41624.770072209998</v>
      </c>
      <c r="AP5"/>
      <c r="AQ5"/>
      <c r="AR5"/>
      <c r="AS5"/>
      <c r="AT5"/>
    </row>
    <row r="6" spans="1:46" x14ac:dyDescent="0.25">
      <c r="A6" s="19">
        <v>1989</v>
      </c>
      <c r="B6" s="18">
        <f t="shared" si="0"/>
        <v>26743.5245388</v>
      </c>
      <c r="C6" s="18">
        <f t="shared" si="1"/>
        <v>69839.406298950023</v>
      </c>
      <c r="D6" s="18">
        <f t="shared" si="2"/>
        <v>218.87268800000001</v>
      </c>
      <c r="E6" s="18">
        <f t="shared" si="3"/>
        <v>9181.6563937200008</v>
      </c>
      <c r="F6" s="18">
        <f t="shared" si="4"/>
        <v>29617.960511187997</v>
      </c>
      <c r="G6" s="18">
        <f t="shared" si="6"/>
        <v>135601.42043065804</v>
      </c>
      <c r="H6" s="8"/>
      <c r="I6" s="8"/>
      <c r="J6" s="19">
        <v>1989</v>
      </c>
      <c r="K6" s="18">
        <f t="shared" ref="K6:O6" si="10">U7+AK7</f>
        <v>34020.694338599977</v>
      </c>
      <c r="L6" s="18">
        <f t="shared" si="10"/>
        <v>82944.650229507009</v>
      </c>
      <c r="M6" s="18">
        <f t="shared" si="10"/>
        <v>218.87268800000001</v>
      </c>
      <c r="N6" s="18">
        <f t="shared" si="10"/>
        <v>8577.3278204149992</v>
      </c>
      <c r="O6" s="18">
        <f t="shared" si="10"/>
        <v>48892.884334030015</v>
      </c>
      <c r="P6" s="18">
        <f t="shared" si="8"/>
        <v>174654.42941055199</v>
      </c>
      <c r="Q6" s="8"/>
      <c r="R6" s="8"/>
      <c r="T6" s="36">
        <v>1988</v>
      </c>
      <c r="U6" s="8">
        <v>0</v>
      </c>
      <c r="V6" s="8">
        <v>75008</v>
      </c>
      <c r="W6" s="8">
        <v>0</v>
      </c>
      <c r="X6" s="8">
        <v>2151</v>
      </c>
      <c r="Y6" s="8">
        <v>9178</v>
      </c>
      <c r="AB6" s="36">
        <v>1988</v>
      </c>
      <c r="AC6" s="8">
        <v>18915.73265469</v>
      </c>
      <c r="AD6" s="8">
        <v>114079.04670538998</v>
      </c>
      <c r="AE6" s="8">
        <v>1141.4338546000001</v>
      </c>
      <c r="AF6" s="8">
        <v>3473.6703493699997</v>
      </c>
      <c r="AG6" s="8">
        <v>35506.672755699976</v>
      </c>
      <c r="AJ6" s="36">
        <v>1988</v>
      </c>
      <c r="AK6" s="8">
        <v>21521.346840179998</v>
      </c>
      <c r="AL6" s="8">
        <v>120068.39382601998</v>
      </c>
      <c r="AM6" s="8">
        <v>1141.4338546000001</v>
      </c>
      <c r="AN6" s="8">
        <v>3661.1984174699996</v>
      </c>
      <c r="AO6" s="8">
        <v>31439.576119963993</v>
      </c>
      <c r="AP6"/>
      <c r="AQ6"/>
      <c r="AR6"/>
      <c r="AS6"/>
      <c r="AT6"/>
    </row>
    <row r="7" spans="1:46" x14ac:dyDescent="0.25">
      <c r="A7" s="19">
        <v>1990</v>
      </c>
      <c r="B7" s="18">
        <f t="shared" si="0"/>
        <v>20821.087187730005</v>
      </c>
      <c r="C7" s="18">
        <f t="shared" si="1"/>
        <v>98379.923584079981</v>
      </c>
      <c r="D7" s="18">
        <f t="shared" si="2"/>
        <v>1763.3580373</v>
      </c>
      <c r="E7" s="18">
        <f t="shared" si="3"/>
        <v>4204.7304695099992</v>
      </c>
      <c r="F7" s="18">
        <f t="shared" si="4"/>
        <v>23890.893786830009</v>
      </c>
      <c r="G7" s="18">
        <f t="shared" si="6"/>
        <v>149059.99306544999</v>
      </c>
      <c r="H7" s="8"/>
      <c r="I7" s="8"/>
      <c r="J7" s="19">
        <v>1990</v>
      </c>
      <c r="K7" s="18">
        <f t="shared" ref="K7:O7" si="11">U8+AK8</f>
        <v>23835.628395590003</v>
      </c>
      <c r="L7" s="18">
        <f t="shared" si="11"/>
        <v>163169.37712526001</v>
      </c>
      <c r="M7" s="18">
        <f t="shared" si="11"/>
        <v>441.75322702</v>
      </c>
      <c r="N7" s="18">
        <f t="shared" si="11"/>
        <v>3734.4780680000003</v>
      </c>
      <c r="O7" s="18">
        <f t="shared" si="11"/>
        <v>36463.586835690017</v>
      </c>
      <c r="P7" s="18">
        <f t="shared" si="8"/>
        <v>227644.82365156003</v>
      </c>
      <c r="Q7" s="8"/>
      <c r="R7" s="8"/>
      <c r="T7" s="36">
        <v>1989</v>
      </c>
      <c r="U7" s="8">
        <v>0</v>
      </c>
      <c r="V7" s="8">
        <v>34323</v>
      </c>
      <c r="W7" s="8">
        <v>0</v>
      </c>
      <c r="X7" s="8">
        <v>3003</v>
      </c>
      <c r="Y7" s="8">
        <v>277</v>
      </c>
      <c r="AB7" s="36">
        <v>1989</v>
      </c>
      <c r="AC7" s="8">
        <v>26743.5245388</v>
      </c>
      <c r="AD7" s="8">
        <v>35516.406298950023</v>
      </c>
      <c r="AE7" s="8">
        <v>218.87268800000001</v>
      </c>
      <c r="AF7" s="8">
        <v>6178.6563937199999</v>
      </c>
      <c r="AG7" s="8">
        <v>29340.960511187997</v>
      </c>
      <c r="AJ7" s="36">
        <v>1989</v>
      </c>
      <c r="AK7" s="8">
        <v>34020.694338599977</v>
      </c>
      <c r="AL7" s="8">
        <v>48621.650229507017</v>
      </c>
      <c r="AM7" s="8">
        <v>218.87268800000001</v>
      </c>
      <c r="AN7" s="8">
        <v>5574.3278204149992</v>
      </c>
      <c r="AO7" s="8">
        <v>48615.884334030015</v>
      </c>
      <c r="AP7"/>
      <c r="AQ7"/>
      <c r="AR7"/>
      <c r="AS7"/>
      <c r="AT7"/>
    </row>
    <row r="8" spans="1:46" x14ac:dyDescent="0.25">
      <c r="A8" s="19">
        <v>1991</v>
      </c>
      <c r="B8" s="18">
        <f t="shared" si="0"/>
        <v>18824.933083790002</v>
      </c>
      <c r="C8" s="18">
        <f t="shared" si="1"/>
        <v>83020.195577139995</v>
      </c>
      <c r="D8" s="18">
        <f t="shared" si="2"/>
        <v>1438.5015000000001</v>
      </c>
      <c r="E8" s="18">
        <f t="shared" si="3"/>
        <v>15838.927471344003</v>
      </c>
      <c r="F8" s="18">
        <f t="shared" si="4"/>
        <v>76013.751711908975</v>
      </c>
      <c r="G8" s="18">
        <f t="shared" si="6"/>
        <v>195136.30934418296</v>
      </c>
      <c r="H8" s="8"/>
      <c r="I8" s="8"/>
      <c r="J8" s="19">
        <v>1991</v>
      </c>
      <c r="K8" s="18">
        <f t="shared" ref="K8:O8" si="12">U9+AK9</f>
        <v>24031.274326500003</v>
      </c>
      <c r="L8" s="18">
        <f t="shared" si="12"/>
        <v>84245.548733610005</v>
      </c>
      <c r="M8" s="18">
        <f t="shared" si="12"/>
        <v>1438.5015000000001</v>
      </c>
      <c r="N8" s="18">
        <f t="shared" si="12"/>
        <v>28552.498745199999</v>
      </c>
      <c r="O8" s="18">
        <f t="shared" si="12"/>
        <v>77713.986086136982</v>
      </c>
      <c r="P8" s="18">
        <f t="shared" si="8"/>
        <v>215981.80939144699</v>
      </c>
      <c r="Q8" s="8"/>
      <c r="R8" s="8"/>
      <c r="T8" s="36">
        <v>1990</v>
      </c>
      <c r="U8" s="8">
        <v>0</v>
      </c>
      <c r="V8" s="8">
        <v>44139</v>
      </c>
      <c r="W8" s="8">
        <v>0</v>
      </c>
      <c r="X8" s="8">
        <v>2104</v>
      </c>
      <c r="Y8" s="8">
        <v>866</v>
      </c>
      <c r="AB8" s="36">
        <v>1990</v>
      </c>
      <c r="AC8" s="8">
        <v>20821.087187730005</v>
      </c>
      <c r="AD8" s="8">
        <v>54240.923584079988</v>
      </c>
      <c r="AE8" s="8">
        <v>1763.3580373</v>
      </c>
      <c r="AF8" s="8">
        <v>2100.7304695099992</v>
      </c>
      <c r="AG8" s="8">
        <v>23024.893786830009</v>
      </c>
      <c r="AJ8" s="36">
        <v>1990</v>
      </c>
      <c r="AK8" s="8">
        <v>23835.628395590003</v>
      </c>
      <c r="AL8" s="8">
        <v>119030.37712526003</v>
      </c>
      <c r="AM8" s="8">
        <v>441.75322702</v>
      </c>
      <c r="AN8" s="8">
        <v>1630.4780680000001</v>
      </c>
      <c r="AO8" s="8">
        <v>35597.586835690017</v>
      </c>
      <c r="AP8"/>
      <c r="AQ8"/>
      <c r="AR8"/>
      <c r="AS8"/>
      <c r="AT8"/>
    </row>
    <row r="9" spans="1:46" x14ac:dyDescent="0.25">
      <c r="A9" s="19">
        <v>1992</v>
      </c>
      <c r="B9" s="18">
        <f t="shared" si="0"/>
        <v>23486.936174290007</v>
      </c>
      <c r="C9" s="18">
        <f t="shared" si="1"/>
        <v>89800.221050870023</v>
      </c>
      <c r="D9" s="18">
        <f t="shared" si="2"/>
        <v>7263.1229787800012</v>
      </c>
      <c r="E9" s="18">
        <f t="shared" si="3"/>
        <v>7978.8271866990008</v>
      </c>
      <c r="F9" s="18">
        <f t="shared" si="4"/>
        <v>39965.944948959987</v>
      </c>
      <c r="G9" s="18">
        <f t="shared" si="6"/>
        <v>168495.052339599</v>
      </c>
      <c r="H9" s="8"/>
      <c r="I9" s="8"/>
      <c r="J9" s="19">
        <v>1992</v>
      </c>
      <c r="K9" s="18">
        <f t="shared" ref="K9:O9" si="13">U10+AK10</f>
        <v>36180.502266679978</v>
      </c>
      <c r="L9" s="18">
        <f t="shared" si="13"/>
        <v>83990.220186750026</v>
      </c>
      <c r="M9" s="18">
        <f t="shared" si="13"/>
        <v>10720.222391900004</v>
      </c>
      <c r="N9" s="18">
        <f t="shared" si="13"/>
        <v>8479.4158070689973</v>
      </c>
      <c r="O9" s="18">
        <f t="shared" si="13"/>
        <v>64879.784360109988</v>
      </c>
      <c r="P9" s="18">
        <f t="shared" si="8"/>
        <v>204250.14501250902</v>
      </c>
      <c r="Q9" s="8"/>
      <c r="R9" s="8"/>
      <c r="T9" s="36">
        <v>1991</v>
      </c>
      <c r="U9" s="8">
        <v>0</v>
      </c>
      <c r="V9" s="8">
        <v>46291</v>
      </c>
      <c r="W9" s="8">
        <v>0</v>
      </c>
      <c r="X9" s="8">
        <v>993</v>
      </c>
      <c r="Y9" s="8">
        <v>865</v>
      </c>
      <c r="AB9" s="36">
        <v>1991</v>
      </c>
      <c r="AC9" s="8">
        <v>18824.933083790002</v>
      </c>
      <c r="AD9" s="8">
        <v>36729.195577140003</v>
      </c>
      <c r="AE9" s="8">
        <v>1438.5015000000001</v>
      </c>
      <c r="AF9" s="8">
        <v>14845.927471344003</v>
      </c>
      <c r="AG9" s="8">
        <v>75148.751711908975</v>
      </c>
      <c r="AJ9" s="36">
        <v>1991</v>
      </c>
      <c r="AK9" s="8">
        <v>24031.274326500003</v>
      </c>
      <c r="AL9" s="8">
        <v>37954.548733610005</v>
      </c>
      <c r="AM9" s="8">
        <v>1438.5015000000001</v>
      </c>
      <c r="AN9" s="8">
        <v>27559.498745199999</v>
      </c>
      <c r="AO9" s="8">
        <v>76848.986086136982</v>
      </c>
      <c r="AP9"/>
      <c r="AQ9"/>
      <c r="AR9"/>
      <c r="AS9"/>
      <c r="AT9"/>
    </row>
    <row r="10" spans="1:46" x14ac:dyDescent="0.25">
      <c r="A10" s="19">
        <v>1993</v>
      </c>
      <c r="B10" s="18">
        <f t="shared" si="0"/>
        <v>49124.542989500005</v>
      </c>
      <c r="C10" s="18">
        <f t="shared" si="1"/>
        <v>103748.52404272</v>
      </c>
      <c r="D10" s="18">
        <f t="shared" si="2"/>
        <v>5939.7554388199978</v>
      </c>
      <c r="E10" s="18">
        <f t="shared" si="3"/>
        <v>15612.726849859999</v>
      </c>
      <c r="F10" s="18">
        <f t="shared" si="4"/>
        <v>33118.707231613997</v>
      </c>
      <c r="G10" s="18">
        <f t="shared" si="6"/>
        <v>207544.25655251398</v>
      </c>
      <c r="H10" s="8"/>
      <c r="I10" s="8"/>
      <c r="J10" s="19">
        <v>1993</v>
      </c>
      <c r="K10" s="18">
        <f t="shared" ref="K10:O10" si="14">U11+AK11</f>
        <v>75674.997017299975</v>
      </c>
      <c r="L10" s="18">
        <f t="shared" si="14"/>
        <v>107799.74682408001</v>
      </c>
      <c r="M10" s="18">
        <f t="shared" si="14"/>
        <v>8342.6836241799992</v>
      </c>
      <c r="N10" s="18">
        <f t="shared" si="14"/>
        <v>13366.550886759998</v>
      </c>
      <c r="O10" s="18">
        <f t="shared" si="14"/>
        <v>40378.460486153985</v>
      </c>
      <c r="P10" s="18">
        <f t="shared" si="8"/>
        <v>245562.43883847399</v>
      </c>
      <c r="Q10" s="8"/>
      <c r="R10" s="8"/>
      <c r="T10" s="36">
        <v>1992</v>
      </c>
      <c r="U10" s="8">
        <v>0</v>
      </c>
      <c r="V10" s="8">
        <v>43343</v>
      </c>
      <c r="W10" s="8">
        <v>0</v>
      </c>
      <c r="X10" s="8">
        <v>7</v>
      </c>
      <c r="Y10" s="8">
        <v>36</v>
      </c>
      <c r="AB10" s="36">
        <v>1992</v>
      </c>
      <c r="AC10" s="8">
        <v>23486.936174290007</v>
      </c>
      <c r="AD10" s="8">
        <v>46457.221050870023</v>
      </c>
      <c r="AE10" s="8">
        <v>7263.1229787800012</v>
      </c>
      <c r="AF10" s="8">
        <v>7971.8271866990008</v>
      </c>
      <c r="AG10" s="8">
        <v>39929.944948959987</v>
      </c>
      <c r="AJ10" s="36">
        <v>1992</v>
      </c>
      <c r="AK10" s="8">
        <v>36180.502266679978</v>
      </c>
      <c r="AL10" s="8">
        <v>40647.220186750019</v>
      </c>
      <c r="AM10" s="8">
        <v>10720.222391900004</v>
      </c>
      <c r="AN10" s="8">
        <v>8472.4158070689973</v>
      </c>
      <c r="AO10" s="8">
        <v>64843.784360109988</v>
      </c>
      <c r="AP10"/>
      <c r="AQ10"/>
      <c r="AR10"/>
      <c r="AS10"/>
      <c r="AT10"/>
    </row>
    <row r="11" spans="1:46" x14ac:dyDescent="0.25">
      <c r="A11" s="19">
        <v>1994</v>
      </c>
      <c r="B11" s="18">
        <f t="shared" si="0"/>
        <v>41143.653932710011</v>
      </c>
      <c r="C11" s="18">
        <f t="shared" si="1"/>
        <v>98223.064173540013</v>
      </c>
      <c r="D11" s="18">
        <f t="shared" si="2"/>
        <v>9677.4757483899994</v>
      </c>
      <c r="E11" s="18">
        <f t="shared" si="3"/>
        <v>38486.287087289995</v>
      </c>
      <c r="F11" s="18">
        <f t="shared" si="4"/>
        <v>26434.423580752988</v>
      </c>
      <c r="G11" s="18">
        <f t="shared" si="6"/>
        <v>213964.90452268298</v>
      </c>
      <c r="H11" s="8"/>
      <c r="I11" s="8"/>
      <c r="J11" s="19">
        <v>1994</v>
      </c>
      <c r="K11" s="18">
        <f t="shared" ref="K11:O11" si="15">U12+AK12</f>
        <v>108188.06766636002</v>
      </c>
      <c r="L11" s="18">
        <f t="shared" si="15"/>
        <v>106621.81004995003</v>
      </c>
      <c r="M11" s="18">
        <f t="shared" si="15"/>
        <v>24597.859115310006</v>
      </c>
      <c r="N11" s="18">
        <f t="shared" si="15"/>
        <v>44441.163961890001</v>
      </c>
      <c r="O11" s="18">
        <f t="shared" si="15"/>
        <v>33251.561826719997</v>
      </c>
      <c r="P11" s="18">
        <f t="shared" si="8"/>
        <v>317100.46262023004</v>
      </c>
      <c r="Q11" s="8"/>
      <c r="R11" s="8"/>
      <c r="T11" s="36">
        <v>1993</v>
      </c>
      <c r="U11" s="8">
        <v>2492</v>
      </c>
      <c r="V11" s="8">
        <v>43437</v>
      </c>
      <c r="W11" s="8">
        <v>0</v>
      </c>
      <c r="X11" s="8">
        <v>1436</v>
      </c>
      <c r="Y11" s="8">
        <v>148</v>
      </c>
      <c r="AB11" s="36">
        <v>1993</v>
      </c>
      <c r="AC11" s="8">
        <v>46632.542989500005</v>
      </c>
      <c r="AD11" s="8">
        <v>60311.524042720004</v>
      </c>
      <c r="AE11" s="8">
        <v>5939.7554388199978</v>
      </c>
      <c r="AF11" s="8">
        <v>14176.726849859999</v>
      </c>
      <c r="AG11" s="8">
        <v>32970.707231613997</v>
      </c>
      <c r="AJ11" s="36">
        <v>1993</v>
      </c>
      <c r="AK11" s="8">
        <v>73182.997017299975</v>
      </c>
      <c r="AL11" s="8">
        <v>64362.746824080008</v>
      </c>
      <c r="AM11" s="8">
        <v>8342.6836241799992</v>
      </c>
      <c r="AN11" s="8">
        <v>11930.550886759998</v>
      </c>
      <c r="AO11" s="8">
        <v>40230.460486153985</v>
      </c>
      <c r="AP11"/>
      <c r="AQ11"/>
      <c r="AR11"/>
      <c r="AS11"/>
      <c r="AT11"/>
    </row>
    <row r="12" spans="1:46" x14ac:dyDescent="0.25">
      <c r="A12" s="19">
        <v>1995</v>
      </c>
      <c r="B12" s="18">
        <f t="shared" si="0"/>
        <v>13309.064067099996</v>
      </c>
      <c r="C12" s="18">
        <f t="shared" si="1"/>
        <v>117682.55730014005</v>
      </c>
      <c r="D12" s="18">
        <f t="shared" si="2"/>
        <v>4230.6755257800005</v>
      </c>
      <c r="E12" s="18">
        <f t="shared" si="3"/>
        <v>14256.353982410001</v>
      </c>
      <c r="F12" s="18">
        <f t="shared" si="4"/>
        <v>36305.783180930004</v>
      </c>
      <c r="G12" s="18">
        <f t="shared" si="6"/>
        <v>185784.43405636004</v>
      </c>
      <c r="H12" s="8"/>
      <c r="I12" s="8"/>
      <c r="J12" s="19">
        <v>1995</v>
      </c>
      <c r="K12" s="18">
        <f t="shared" ref="K12:O12" si="16">U13+AK13</f>
        <v>15200.634627899999</v>
      </c>
      <c r="L12" s="18">
        <f t="shared" si="16"/>
        <v>99798.705880329973</v>
      </c>
      <c r="M12" s="18">
        <f t="shared" si="16"/>
        <v>7370.8616677000018</v>
      </c>
      <c r="N12" s="18">
        <f t="shared" si="16"/>
        <v>17409.051810430996</v>
      </c>
      <c r="O12" s="18">
        <f t="shared" si="16"/>
        <v>38658.46191237001</v>
      </c>
      <c r="P12" s="18">
        <f t="shared" si="8"/>
        <v>178437.71589873097</v>
      </c>
      <c r="Q12" s="8"/>
      <c r="R12" s="8"/>
      <c r="T12" s="36">
        <v>1994</v>
      </c>
      <c r="U12" s="8">
        <v>9</v>
      </c>
      <c r="V12" s="8">
        <v>38521</v>
      </c>
      <c r="W12" s="8">
        <v>1</v>
      </c>
      <c r="X12" s="8">
        <v>7049</v>
      </c>
      <c r="Y12" s="8">
        <v>33</v>
      </c>
      <c r="AB12" s="36">
        <v>1994</v>
      </c>
      <c r="AC12" s="8">
        <v>41134.653932710011</v>
      </c>
      <c r="AD12" s="8">
        <v>59702.064173540006</v>
      </c>
      <c r="AE12" s="8">
        <v>9676.4757483899994</v>
      </c>
      <c r="AF12" s="8">
        <v>31437.287087289995</v>
      </c>
      <c r="AG12" s="8">
        <v>26401.423580752988</v>
      </c>
      <c r="AJ12" s="36">
        <v>1994</v>
      </c>
      <c r="AK12" s="8">
        <v>108179.06766636002</v>
      </c>
      <c r="AL12" s="8">
        <v>68100.810049950029</v>
      </c>
      <c r="AM12" s="8">
        <v>24596.859115310006</v>
      </c>
      <c r="AN12" s="8">
        <v>37392.163961890001</v>
      </c>
      <c r="AO12" s="8">
        <v>33218.561826719997</v>
      </c>
      <c r="AP12"/>
      <c r="AQ12"/>
      <c r="AR12"/>
      <c r="AS12"/>
      <c r="AT12"/>
    </row>
    <row r="13" spans="1:46" x14ac:dyDescent="0.25">
      <c r="A13" s="19">
        <v>1996</v>
      </c>
      <c r="B13" s="18">
        <f t="shared" si="0"/>
        <v>28981.02903198998</v>
      </c>
      <c r="C13" s="18">
        <f t="shared" si="1"/>
        <v>73675.513321379985</v>
      </c>
      <c r="D13" s="18">
        <f t="shared" si="2"/>
        <v>3819.3151780000003</v>
      </c>
      <c r="E13" s="18">
        <f t="shared" si="3"/>
        <v>8102.287135437</v>
      </c>
      <c r="F13" s="18">
        <f t="shared" si="4"/>
        <v>23907.559801469997</v>
      </c>
      <c r="G13" s="18">
        <f t="shared" si="6"/>
        <v>138485.70446827696</v>
      </c>
      <c r="H13" s="8"/>
      <c r="I13" s="8"/>
      <c r="J13" s="19">
        <v>1996</v>
      </c>
      <c r="K13" s="18">
        <f t="shared" ref="K13:O13" si="17">U14+AK14</f>
        <v>44012.086911400023</v>
      </c>
      <c r="L13" s="18">
        <f t="shared" si="17"/>
        <v>71619.398264616</v>
      </c>
      <c r="M13" s="18">
        <f t="shared" si="17"/>
        <v>3819.3151780000003</v>
      </c>
      <c r="N13" s="18">
        <f t="shared" si="17"/>
        <v>8675.1703705339987</v>
      </c>
      <c r="O13" s="18">
        <f t="shared" si="17"/>
        <v>40099.627645379987</v>
      </c>
      <c r="P13" s="18">
        <f t="shared" si="8"/>
        <v>168225.59836993003</v>
      </c>
      <c r="Q13" s="8"/>
      <c r="R13" s="8"/>
      <c r="T13" s="36">
        <v>1995</v>
      </c>
      <c r="U13" s="8">
        <v>494</v>
      </c>
      <c r="V13" s="8">
        <v>44506</v>
      </c>
      <c r="W13" s="8">
        <v>6</v>
      </c>
      <c r="X13" s="8">
        <v>7292</v>
      </c>
      <c r="Y13" s="8">
        <v>40</v>
      </c>
      <c r="AB13" s="36">
        <v>1995</v>
      </c>
      <c r="AC13" s="8">
        <v>12815.064067099996</v>
      </c>
      <c r="AD13" s="8">
        <v>73176.557300140048</v>
      </c>
      <c r="AE13" s="8">
        <v>4224.6755257800005</v>
      </c>
      <c r="AF13" s="8">
        <v>6964.3539824100017</v>
      </c>
      <c r="AG13" s="8">
        <v>36265.783180930004</v>
      </c>
      <c r="AJ13" s="36">
        <v>1995</v>
      </c>
      <c r="AK13" s="8">
        <v>14706.634627899999</v>
      </c>
      <c r="AL13" s="8">
        <v>55292.705880329973</v>
      </c>
      <c r="AM13" s="8">
        <v>7364.8616677000018</v>
      </c>
      <c r="AN13" s="8">
        <v>10117.051810430998</v>
      </c>
      <c r="AO13" s="8">
        <v>38618.46191237001</v>
      </c>
      <c r="AP13"/>
      <c r="AQ13"/>
      <c r="AR13"/>
      <c r="AS13"/>
      <c r="AT13"/>
    </row>
    <row r="14" spans="1:46" x14ac:dyDescent="0.25">
      <c r="A14" s="19">
        <v>1997</v>
      </c>
      <c r="B14" s="18">
        <f t="shared" si="0"/>
        <v>17911.757495229998</v>
      </c>
      <c r="C14" s="18">
        <f t="shared" si="1"/>
        <v>65157.289558700009</v>
      </c>
      <c r="D14" s="18">
        <f t="shared" si="2"/>
        <v>2738.7745800000002</v>
      </c>
      <c r="E14" s="18">
        <f t="shared" si="3"/>
        <v>10905.720291380996</v>
      </c>
      <c r="F14" s="18">
        <f t="shared" si="4"/>
        <v>57019.436115249999</v>
      </c>
      <c r="G14" s="18">
        <f t="shared" si="6"/>
        <v>153732.97804056099</v>
      </c>
      <c r="H14" s="8"/>
      <c r="I14" s="8"/>
      <c r="J14" s="19">
        <v>1997</v>
      </c>
      <c r="K14" s="18">
        <f t="shared" ref="K14:O14" si="18">U15+AK15</f>
        <v>20103.383808732993</v>
      </c>
      <c r="L14" s="18">
        <f t="shared" si="18"/>
        <v>63450.376008896004</v>
      </c>
      <c r="M14" s="18">
        <f t="shared" si="18"/>
        <v>2738.7745800000002</v>
      </c>
      <c r="N14" s="18">
        <f t="shared" si="18"/>
        <v>33655.963114734994</v>
      </c>
      <c r="O14" s="18">
        <f t="shared" si="18"/>
        <v>100781.11607759999</v>
      </c>
      <c r="P14" s="18">
        <f t="shared" si="8"/>
        <v>220729.61358996399</v>
      </c>
      <c r="Q14" s="8"/>
      <c r="R14" s="8"/>
      <c r="T14" s="36">
        <v>1996</v>
      </c>
      <c r="U14" s="8">
        <v>3226</v>
      </c>
      <c r="V14" s="8">
        <v>42120</v>
      </c>
      <c r="W14" s="8">
        <v>0</v>
      </c>
      <c r="X14" s="8">
        <v>370</v>
      </c>
      <c r="Y14" s="8">
        <v>47</v>
      </c>
      <c r="AB14" s="36">
        <v>1996</v>
      </c>
      <c r="AC14" s="8">
        <v>25755.02903198998</v>
      </c>
      <c r="AD14" s="8">
        <v>31555.513321379993</v>
      </c>
      <c r="AE14" s="8">
        <v>3819.3151780000003</v>
      </c>
      <c r="AF14" s="8">
        <v>7732.287135437</v>
      </c>
      <c r="AG14" s="8">
        <v>23860.559801469997</v>
      </c>
      <c r="AJ14" s="36">
        <v>1996</v>
      </c>
      <c r="AK14" s="8">
        <v>40786.086911400023</v>
      </c>
      <c r="AL14" s="8">
        <v>29499.398264615997</v>
      </c>
      <c r="AM14" s="8">
        <v>3819.3151780000003</v>
      </c>
      <c r="AN14" s="8">
        <v>8305.1703705339987</v>
      </c>
      <c r="AO14" s="8">
        <v>40052.627645379987</v>
      </c>
      <c r="AP14"/>
      <c r="AQ14"/>
      <c r="AR14"/>
      <c r="AS14"/>
      <c r="AT14"/>
    </row>
    <row r="15" spans="1:46" x14ac:dyDescent="0.25">
      <c r="A15" s="19">
        <v>1998</v>
      </c>
      <c r="B15" s="18">
        <f t="shared" si="0"/>
        <v>17507.43890275</v>
      </c>
      <c r="C15" s="18">
        <f t="shared" si="1"/>
        <v>62601.752225099997</v>
      </c>
      <c r="D15" s="18">
        <f t="shared" si="2"/>
        <v>2331.757060638</v>
      </c>
      <c r="E15" s="18">
        <f t="shared" si="3"/>
        <v>4829.3025266699997</v>
      </c>
      <c r="F15" s="18">
        <f t="shared" si="4"/>
        <v>19627.628055545993</v>
      </c>
      <c r="G15" s="18">
        <f t="shared" si="6"/>
        <v>106897.878770704</v>
      </c>
      <c r="H15" s="8"/>
      <c r="I15" s="8"/>
      <c r="J15" s="19">
        <v>1998</v>
      </c>
      <c r="K15" s="18">
        <f t="shared" ref="K15:O15" si="19">U16+AK16</f>
        <v>29048.761660396998</v>
      </c>
      <c r="L15" s="18">
        <f t="shared" si="19"/>
        <v>70127.846393400003</v>
      </c>
      <c r="M15" s="18">
        <f t="shared" si="19"/>
        <v>2515.8117148900001</v>
      </c>
      <c r="N15" s="18">
        <f t="shared" si="19"/>
        <v>4626.446661392999</v>
      </c>
      <c r="O15" s="18">
        <f t="shared" si="19"/>
        <v>21366.490322449004</v>
      </c>
      <c r="P15" s="18">
        <f t="shared" si="8"/>
        <v>127685.35675252901</v>
      </c>
      <c r="Q15" s="8"/>
      <c r="R15" s="8"/>
      <c r="T15" s="36">
        <v>1997</v>
      </c>
      <c r="U15" s="8">
        <v>3845</v>
      </c>
      <c r="V15" s="8">
        <v>36550</v>
      </c>
      <c r="W15" s="8">
        <v>0</v>
      </c>
      <c r="X15" s="8">
        <v>73</v>
      </c>
      <c r="Y15" s="8">
        <v>419</v>
      </c>
      <c r="AB15" s="36">
        <v>1997</v>
      </c>
      <c r="AC15" s="8">
        <v>14066.757495229996</v>
      </c>
      <c r="AD15" s="8">
        <v>28607.289558700006</v>
      </c>
      <c r="AE15" s="8">
        <v>2738.7745800000002</v>
      </c>
      <c r="AF15" s="8">
        <v>10832.720291380996</v>
      </c>
      <c r="AG15" s="8">
        <v>56600.436115249999</v>
      </c>
      <c r="AJ15" s="36">
        <v>1997</v>
      </c>
      <c r="AK15" s="8">
        <v>16258.383808732995</v>
      </c>
      <c r="AL15" s="8">
        <v>26900.376008896004</v>
      </c>
      <c r="AM15" s="8">
        <v>2738.7745800000002</v>
      </c>
      <c r="AN15" s="8">
        <v>33582.963114734994</v>
      </c>
      <c r="AO15" s="8">
        <v>100362.11607759999</v>
      </c>
      <c r="AP15"/>
      <c r="AQ15"/>
      <c r="AR15"/>
      <c r="AS15"/>
      <c r="AT15"/>
    </row>
    <row r="16" spans="1:46" x14ac:dyDescent="0.25">
      <c r="A16" s="19">
        <v>1999</v>
      </c>
      <c r="B16" s="18">
        <f t="shared" si="0"/>
        <v>20038.957893489991</v>
      </c>
      <c r="C16" s="18">
        <f t="shared" si="1"/>
        <v>73998.442172109993</v>
      </c>
      <c r="D16" s="18">
        <f t="shared" si="2"/>
        <v>4547.6717062300004</v>
      </c>
      <c r="E16" s="18">
        <f t="shared" si="3"/>
        <v>385.35789399999993</v>
      </c>
      <c r="F16" s="18">
        <f t="shared" si="4"/>
        <v>13781.996239380003</v>
      </c>
      <c r="G16" s="18">
        <f t="shared" si="6"/>
        <v>112752.42590521</v>
      </c>
      <c r="H16" s="8"/>
      <c r="I16" s="8"/>
      <c r="J16" s="19">
        <v>1999</v>
      </c>
      <c r="K16" s="18">
        <f t="shared" ref="K16:O16" si="20">U17+AK17</f>
        <v>55771.216516756023</v>
      </c>
      <c r="L16" s="18">
        <f t="shared" si="20"/>
        <v>75872.055511729006</v>
      </c>
      <c r="M16" s="18">
        <f t="shared" si="20"/>
        <v>13064.292188499998</v>
      </c>
      <c r="N16" s="18">
        <f t="shared" si="20"/>
        <v>385.35789399999993</v>
      </c>
      <c r="O16" s="18">
        <f t="shared" si="20"/>
        <v>17509.668714033007</v>
      </c>
      <c r="P16" s="18">
        <f t="shared" si="8"/>
        <v>162602.59082501801</v>
      </c>
      <c r="Q16" s="8"/>
      <c r="R16" s="8"/>
      <c r="T16" s="36">
        <v>1998</v>
      </c>
      <c r="U16" s="8">
        <v>1008</v>
      </c>
      <c r="V16" s="8">
        <v>42874</v>
      </c>
      <c r="W16" s="8">
        <v>0</v>
      </c>
      <c r="X16" s="8">
        <v>213</v>
      </c>
      <c r="Y16" s="8">
        <v>190</v>
      </c>
      <c r="AB16" s="36">
        <v>1998</v>
      </c>
      <c r="AC16" s="8">
        <v>16499.43890275</v>
      </c>
      <c r="AD16" s="8">
        <v>19727.752225099997</v>
      </c>
      <c r="AE16" s="8">
        <v>2331.757060638</v>
      </c>
      <c r="AF16" s="8">
        <v>4616.3025266699997</v>
      </c>
      <c r="AG16" s="8">
        <v>19437.628055545993</v>
      </c>
      <c r="AJ16" s="36">
        <v>1998</v>
      </c>
      <c r="AK16" s="8">
        <v>28040.761660396998</v>
      </c>
      <c r="AL16" s="8">
        <v>27253.846393400003</v>
      </c>
      <c r="AM16" s="8">
        <v>2515.8117148900001</v>
      </c>
      <c r="AN16" s="8">
        <v>4413.446661392999</v>
      </c>
      <c r="AO16" s="8">
        <v>21176.490322449004</v>
      </c>
      <c r="AP16"/>
      <c r="AQ16"/>
      <c r="AR16"/>
      <c r="AS16"/>
      <c r="AT16"/>
    </row>
    <row r="17" spans="1:50" x14ac:dyDescent="0.25">
      <c r="A17" s="19">
        <v>2000</v>
      </c>
      <c r="B17" s="18">
        <f t="shared" si="0"/>
        <v>20681.939724891989</v>
      </c>
      <c r="C17" s="18">
        <f t="shared" si="1"/>
        <v>60145.263440880008</v>
      </c>
      <c r="D17" s="18">
        <f t="shared" si="2"/>
        <v>2739.7918683000003</v>
      </c>
      <c r="E17" s="18">
        <f t="shared" si="3"/>
        <v>818.71589229999995</v>
      </c>
      <c r="F17" s="18">
        <f t="shared" si="4"/>
        <v>24237.406903832107</v>
      </c>
      <c r="G17" s="18">
        <f t="shared" si="6"/>
        <v>108623.11783020409</v>
      </c>
      <c r="H17" s="8"/>
      <c r="I17" s="8"/>
      <c r="J17" s="19">
        <v>2000</v>
      </c>
      <c r="K17" s="18">
        <f t="shared" ref="K17:O17" si="21">U18+AK18</f>
        <v>35557.819187990004</v>
      </c>
      <c r="L17" s="18">
        <f t="shared" si="21"/>
        <v>84230.294886588992</v>
      </c>
      <c r="M17" s="18">
        <f t="shared" si="21"/>
        <v>3312.8780983000001</v>
      </c>
      <c r="N17" s="18">
        <f t="shared" si="21"/>
        <v>648.94605599999988</v>
      </c>
      <c r="O17" s="18">
        <f t="shared" si="21"/>
        <v>67263.673567558013</v>
      </c>
      <c r="P17" s="18">
        <f t="shared" si="8"/>
        <v>191013.61179643701</v>
      </c>
      <c r="Q17" s="8"/>
      <c r="R17" s="8"/>
      <c r="T17" s="36">
        <v>1999</v>
      </c>
      <c r="U17" s="8">
        <v>958</v>
      </c>
      <c r="V17" s="8">
        <v>44297</v>
      </c>
      <c r="W17" s="8">
        <v>0</v>
      </c>
      <c r="X17" s="8">
        <v>2</v>
      </c>
      <c r="Y17" s="8">
        <v>0</v>
      </c>
      <c r="AB17" s="36">
        <v>1999</v>
      </c>
      <c r="AC17" s="8">
        <v>19080.957893489991</v>
      </c>
      <c r="AD17" s="8">
        <v>29701.442172109997</v>
      </c>
      <c r="AE17" s="8">
        <v>4547.6717062300004</v>
      </c>
      <c r="AF17" s="8">
        <v>383.35789399999993</v>
      </c>
      <c r="AG17" s="8">
        <v>13781.996239380003</v>
      </c>
      <c r="AJ17" s="36">
        <v>1999</v>
      </c>
      <c r="AK17" s="8">
        <v>54813.216516756023</v>
      </c>
      <c r="AL17" s="8">
        <v>31575.055511729002</v>
      </c>
      <c r="AM17" s="8">
        <v>13064.292188499998</v>
      </c>
      <c r="AN17" s="8">
        <v>383.35789399999993</v>
      </c>
      <c r="AO17" s="8">
        <v>17509.668714033007</v>
      </c>
      <c r="AP17"/>
      <c r="AQ17"/>
      <c r="AR17"/>
      <c r="AS17"/>
      <c r="AT17"/>
    </row>
    <row r="18" spans="1:50" x14ac:dyDescent="0.25">
      <c r="A18" s="19">
        <v>2001</v>
      </c>
      <c r="B18" s="18">
        <f t="shared" si="0"/>
        <v>23394.558428009983</v>
      </c>
      <c r="C18" s="18">
        <f t="shared" si="1"/>
        <v>73958.015978149997</v>
      </c>
      <c r="D18" s="18">
        <f t="shared" si="2"/>
        <v>3844.5147716699998</v>
      </c>
      <c r="E18" s="18">
        <f t="shared" si="3"/>
        <v>12651.576087300002</v>
      </c>
      <c r="F18" s="18">
        <f t="shared" si="4"/>
        <v>23260.178239645011</v>
      </c>
      <c r="G18" s="18">
        <f t="shared" si="6"/>
        <v>137108.843504775</v>
      </c>
      <c r="H18" s="8"/>
      <c r="I18" s="8"/>
      <c r="J18" s="19">
        <v>2001</v>
      </c>
      <c r="K18" s="18">
        <f t="shared" ref="K18:O18" si="22">U19+AK19</f>
        <v>34714.82301694397</v>
      </c>
      <c r="L18" s="18">
        <f t="shared" si="22"/>
        <v>76155.923688684008</v>
      </c>
      <c r="M18" s="18">
        <f t="shared" si="22"/>
        <v>4691.9784599000013</v>
      </c>
      <c r="N18" s="18">
        <f t="shared" si="22"/>
        <v>15623.0758618</v>
      </c>
      <c r="O18" s="18">
        <f t="shared" si="22"/>
        <v>50359.464171726082</v>
      </c>
      <c r="P18" s="18">
        <f t="shared" si="8"/>
        <v>181545.26519905406</v>
      </c>
      <c r="Q18" s="8"/>
      <c r="R18" s="8"/>
      <c r="T18" s="36">
        <v>2000</v>
      </c>
      <c r="U18" s="8">
        <v>3238</v>
      </c>
      <c r="V18" s="8">
        <v>35549</v>
      </c>
      <c r="W18" s="8">
        <v>0</v>
      </c>
      <c r="X18" s="8">
        <v>0</v>
      </c>
      <c r="Y18" s="8">
        <v>0</v>
      </c>
      <c r="AB18" s="36">
        <v>2000</v>
      </c>
      <c r="AC18" s="8">
        <v>17443.939724891989</v>
      </c>
      <c r="AD18" s="8">
        <v>24596.263440880008</v>
      </c>
      <c r="AE18" s="8">
        <v>2739.7918683000003</v>
      </c>
      <c r="AF18" s="8">
        <v>818.71589229999995</v>
      </c>
      <c r="AG18" s="8">
        <v>24237.406903832107</v>
      </c>
      <c r="AJ18" s="36">
        <v>2000</v>
      </c>
      <c r="AK18" s="8">
        <v>32319.819187990004</v>
      </c>
      <c r="AL18" s="8">
        <v>48681.294886588999</v>
      </c>
      <c r="AM18" s="8">
        <v>3312.8780983000001</v>
      </c>
      <c r="AN18" s="8">
        <v>648.94605599999988</v>
      </c>
      <c r="AO18" s="8">
        <v>67263.673567558013</v>
      </c>
      <c r="AU18" s="20"/>
      <c r="AV18" s="20"/>
      <c r="AW18" s="20"/>
      <c r="AX18" s="20"/>
    </row>
    <row r="19" spans="1:50" x14ac:dyDescent="0.25">
      <c r="A19" s="19">
        <v>2002</v>
      </c>
      <c r="B19" s="18">
        <f t="shared" si="0"/>
        <v>28785.619485994994</v>
      </c>
      <c r="C19" s="18">
        <f t="shared" si="1"/>
        <v>66608.820147927996</v>
      </c>
      <c r="D19" s="18">
        <f t="shared" si="2"/>
        <v>2271.53809224</v>
      </c>
      <c r="E19" s="18">
        <f t="shared" si="3"/>
        <v>3452.2910534300004</v>
      </c>
      <c r="F19" s="18">
        <f t="shared" si="4"/>
        <v>32029.640154514404</v>
      </c>
      <c r="G19" s="18">
        <f t="shared" si="6"/>
        <v>133147.9089341074</v>
      </c>
      <c r="H19" s="8"/>
      <c r="I19" s="8"/>
      <c r="J19" s="19">
        <v>2002</v>
      </c>
      <c r="K19" s="18">
        <f t="shared" ref="K19:O19" si="23">U20+AK20</f>
        <v>51610.238246362031</v>
      </c>
      <c r="L19" s="18">
        <f t="shared" si="23"/>
        <v>82822.132145634008</v>
      </c>
      <c r="M19" s="18">
        <f t="shared" si="23"/>
        <v>4403.3257483200014</v>
      </c>
      <c r="N19" s="18">
        <f t="shared" si="23"/>
        <v>3636.9492592700003</v>
      </c>
      <c r="O19" s="18">
        <f t="shared" si="23"/>
        <v>55133.972790232998</v>
      </c>
      <c r="P19" s="18">
        <f t="shared" si="8"/>
        <v>197606.61818981907</v>
      </c>
      <c r="Q19" s="8"/>
      <c r="R19" s="8"/>
      <c r="T19" s="36">
        <v>2001</v>
      </c>
      <c r="U19" s="8">
        <v>918</v>
      </c>
      <c r="V19" s="8">
        <v>44020</v>
      </c>
      <c r="W19" s="8">
        <v>0</v>
      </c>
      <c r="X19" s="8">
        <v>0</v>
      </c>
      <c r="Y19" s="8">
        <v>0</v>
      </c>
      <c r="AB19" s="36">
        <v>2001</v>
      </c>
      <c r="AC19" s="8">
        <v>22476.558428009983</v>
      </c>
      <c r="AD19" s="8">
        <v>29938.015978150001</v>
      </c>
      <c r="AE19" s="8">
        <v>3844.5147716699998</v>
      </c>
      <c r="AF19" s="8">
        <v>12651.576087300002</v>
      </c>
      <c r="AG19" s="8">
        <v>23260.178239645011</v>
      </c>
      <c r="AH19" s="20"/>
      <c r="AI19" s="20"/>
      <c r="AJ19" s="36">
        <v>2001</v>
      </c>
      <c r="AK19" s="8">
        <v>33796.82301694397</v>
      </c>
      <c r="AL19" s="8">
        <v>32135.923688684004</v>
      </c>
      <c r="AM19" s="8">
        <v>4691.9784599000013</v>
      </c>
      <c r="AN19" s="8">
        <v>15623.0758618</v>
      </c>
      <c r="AO19" s="8">
        <v>50359.464171726082</v>
      </c>
      <c r="AU19" s="20"/>
      <c r="AV19" s="20"/>
      <c r="AW19" s="20"/>
      <c r="AX19" s="20"/>
    </row>
    <row r="20" spans="1:50" x14ac:dyDescent="0.25">
      <c r="A20" s="19">
        <v>2003</v>
      </c>
      <c r="B20" s="18">
        <f t="shared" si="0"/>
        <v>37174.504882617999</v>
      </c>
      <c r="C20" s="18">
        <f t="shared" si="1"/>
        <v>45830.362954591998</v>
      </c>
      <c r="D20" s="18">
        <f t="shared" si="2"/>
        <v>3625.9663979550005</v>
      </c>
      <c r="E20" s="18">
        <f t="shared" si="3"/>
        <v>5419.7778727799996</v>
      </c>
      <c r="F20" s="18">
        <f t="shared" si="4"/>
        <v>16953.046126838006</v>
      </c>
      <c r="G20" s="18">
        <f t="shared" si="6"/>
        <v>109003.658234783</v>
      </c>
      <c r="H20" s="8"/>
      <c r="I20" s="8"/>
      <c r="J20" s="19">
        <v>2003</v>
      </c>
      <c r="K20" s="18">
        <f t="shared" ref="K20:O20" si="24">U21+AK21</f>
        <v>83182.686323510075</v>
      </c>
      <c r="L20" s="18">
        <f t="shared" si="24"/>
        <v>59730.025310161996</v>
      </c>
      <c r="M20" s="18">
        <f t="shared" si="24"/>
        <v>4372.7581378839996</v>
      </c>
      <c r="N20" s="18">
        <f t="shared" si="24"/>
        <v>9231.9391079999987</v>
      </c>
      <c r="O20" s="18">
        <f t="shared" si="24"/>
        <v>37155.075439093998</v>
      </c>
      <c r="P20" s="18">
        <f t="shared" si="8"/>
        <v>193672.48431865004</v>
      </c>
      <c r="Q20" s="8"/>
      <c r="R20" s="8"/>
      <c r="T20" s="36">
        <v>2002</v>
      </c>
      <c r="U20" s="8">
        <v>978</v>
      </c>
      <c r="V20" s="8">
        <v>36935</v>
      </c>
      <c r="W20" s="8">
        <v>0</v>
      </c>
      <c r="X20" s="8">
        <v>1</v>
      </c>
      <c r="Y20" s="8">
        <v>1</v>
      </c>
      <c r="AB20" s="36">
        <v>2002</v>
      </c>
      <c r="AC20" s="8">
        <v>27807.619485994994</v>
      </c>
      <c r="AD20" s="8">
        <v>29673.820147928</v>
      </c>
      <c r="AE20" s="8">
        <v>2271.53809224</v>
      </c>
      <c r="AF20" s="8">
        <v>3451.2910534300004</v>
      </c>
      <c r="AG20" s="8">
        <v>32028.640154514404</v>
      </c>
      <c r="AH20" s="20"/>
      <c r="AI20" s="20"/>
      <c r="AJ20" s="36">
        <v>2002</v>
      </c>
      <c r="AK20" s="8">
        <v>50632.238246362031</v>
      </c>
      <c r="AL20" s="8">
        <v>45887.132145634008</v>
      </c>
      <c r="AM20" s="8">
        <v>4403.3257483200014</v>
      </c>
      <c r="AN20" s="8">
        <v>3635.9492592700003</v>
      </c>
      <c r="AO20" s="8">
        <v>55132.972790232998</v>
      </c>
      <c r="AP20"/>
      <c r="AQ20"/>
      <c r="AR20"/>
      <c r="AS20"/>
      <c r="AT20"/>
    </row>
    <row r="21" spans="1:50" x14ac:dyDescent="0.25">
      <c r="A21" s="19">
        <v>2004</v>
      </c>
      <c r="B21" s="18">
        <f t="shared" si="0"/>
        <v>50129.879566651987</v>
      </c>
      <c r="C21" s="18">
        <f t="shared" si="1"/>
        <v>52026.528334080598</v>
      </c>
      <c r="D21" s="18">
        <f t="shared" si="2"/>
        <v>2624.0495301649999</v>
      </c>
      <c r="E21" s="18">
        <f t="shared" si="3"/>
        <v>7861.1466556079995</v>
      </c>
      <c r="F21" s="18">
        <f t="shared" si="4"/>
        <v>10932.186149717003</v>
      </c>
      <c r="G21" s="18">
        <f t="shared" si="6"/>
        <v>123573.79023622259</v>
      </c>
      <c r="H21" s="8"/>
      <c r="I21" s="8"/>
      <c r="J21" s="19">
        <v>2004</v>
      </c>
      <c r="K21" s="18">
        <f t="shared" ref="K21:O21" si="25">U22+AK22</f>
        <v>65701.343448684012</v>
      </c>
      <c r="L21" s="18">
        <f t="shared" si="25"/>
        <v>61310.160797154225</v>
      </c>
      <c r="M21" s="18">
        <f t="shared" si="25"/>
        <v>2598.3833321689995</v>
      </c>
      <c r="N21" s="18">
        <f t="shared" si="25"/>
        <v>8498.6262273089978</v>
      </c>
      <c r="O21" s="18">
        <f t="shared" si="25"/>
        <v>16705.245390252003</v>
      </c>
      <c r="P21" s="18">
        <f t="shared" si="8"/>
        <v>154813.75919556824</v>
      </c>
      <c r="Q21" s="8"/>
      <c r="R21" s="8"/>
      <c r="T21" s="36">
        <v>2003</v>
      </c>
      <c r="U21" s="8">
        <v>2682</v>
      </c>
      <c r="V21" s="8">
        <v>17811</v>
      </c>
      <c r="W21" s="8">
        <v>0</v>
      </c>
      <c r="X21" s="8">
        <v>8</v>
      </c>
      <c r="Y21" s="8">
        <v>0</v>
      </c>
      <c r="AB21" s="36">
        <v>2003</v>
      </c>
      <c r="AC21" s="8">
        <v>34492.504882617999</v>
      </c>
      <c r="AD21" s="8">
        <v>28019.362954592001</v>
      </c>
      <c r="AE21" s="8">
        <v>3625.9663979550005</v>
      </c>
      <c r="AF21" s="8">
        <v>5411.7778727799996</v>
      </c>
      <c r="AG21" s="8">
        <v>16953.046126838006</v>
      </c>
      <c r="AJ21" s="36">
        <v>2003</v>
      </c>
      <c r="AK21" s="8">
        <v>80500.686323510075</v>
      </c>
      <c r="AL21" s="8">
        <v>41919.025310161996</v>
      </c>
      <c r="AM21" s="8">
        <v>4372.7581378839996</v>
      </c>
      <c r="AN21" s="8">
        <v>9223.9391079999987</v>
      </c>
      <c r="AO21" s="8">
        <v>37155.075439093998</v>
      </c>
      <c r="AU21" s="20"/>
      <c r="AV21" s="20"/>
      <c r="AW21" s="20"/>
      <c r="AX21" s="20"/>
    </row>
    <row r="22" spans="1:50" x14ac:dyDescent="0.25">
      <c r="A22" s="19">
        <v>2005</v>
      </c>
      <c r="B22" s="18">
        <f t="shared" si="0"/>
        <v>37885.365712369981</v>
      </c>
      <c r="C22" s="18">
        <f t="shared" si="1"/>
        <v>45225.087911116003</v>
      </c>
      <c r="D22" s="18">
        <f t="shared" si="2"/>
        <v>2940.792620449</v>
      </c>
      <c r="E22" s="18">
        <f t="shared" si="3"/>
        <v>13304.070380919997</v>
      </c>
      <c r="F22" s="18">
        <f t="shared" si="4"/>
        <v>17323.585796226002</v>
      </c>
      <c r="G22" s="18">
        <f t="shared" si="6"/>
        <v>116678.90242108099</v>
      </c>
      <c r="H22" s="8"/>
      <c r="I22" s="8"/>
      <c r="J22" s="19">
        <v>2005</v>
      </c>
      <c r="K22" s="18">
        <f t="shared" ref="K22:O22" si="26">U23+AK23</f>
        <v>42206.739460718993</v>
      </c>
      <c r="L22" s="18">
        <f t="shared" si="26"/>
        <v>68679.382317030977</v>
      </c>
      <c r="M22" s="18">
        <f t="shared" si="26"/>
        <v>5722.2640606470004</v>
      </c>
      <c r="N22" s="18">
        <f t="shared" si="26"/>
        <v>20942.297840310006</v>
      </c>
      <c r="O22" s="18">
        <f t="shared" si="26"/>
        <v>41386.741246906</v>
      </c>
      <c r="P22" s="18">
        <f t="shared" si="8"/>
        <v>178937.42492561296</v>
      </c>
      <c r="Q22" s="8"/>
      <c r="R22" s="8"/>
      <c r="T22" s="36">
        <v>2004</v>
      </c>
      <c r="U22" s="8">
        <v>3432</v>
      </c>
      <c r="V22" s="8">
        <v>16163</v>
      </c>
      <c r="W22" s="8">
        <v>0</v>
      </c>
      <c r="X22" s="8">
        <v>0</v>
      </c>
      <c r="Y22" s="8">
        <v>29</v>
      </c>
      <c r="AB22" s="36">
        <v>2004</v>
      </c>
      <c r="AC22" s="8">
        <v>46697.879566651987</v>
      </c>
      <c r="AD22" s="8">
        <v>35863.528334080598</v>
      </c>
      <c r="AE22" s="8">
        <v>2624.0495301649999</v>
      </c>
      <c r="AF22" s="8">
        <v>7861.1466556079995</v>
      </c>
      <c r="AG22" s="8">
        <v>10903.186149717003</v>
      </c>
      <c r="AH22" s="20"/>
      <c r="AI22" s="20"/>
      <c r="AJ22" s="36">
        <v>2004</v>
      </c>
      <c r="AK22" s="8">
        <v>62269.343448684012</v>
      </c>
      <c r="AL22" s="8">
        <v>45147.160797154225</v>
      </c>
      <c r="AM22" s="8">
        <v>2598.3833321689995</v>
      </c>
      <c r="AN22" s="8">
        <v>8498.6262273089978</v>
      </c>
      <c r="AO22" s="8">
        <v>16676.245390252003</v>
      </c>
      <c r="AU22" s="20"/>
      <c r="AV22" s="20"/>
      <c r="AW22" s="20"/>
      <c r="AX22" s="20"/>
    </row>
    <row r="23" spans="1:50" x14ac:dyDescent="0.25">
      <c r="A23" s="19">
        <v>2006</v>
      </c>
      <c r="B23" s="18">
        <f t="shared" si="0"/>
        <v>27106.314571211991</v>
      </c>
      <c r="C23" s="18">
        <f t="shared" si="1"/>
        <v>36809.557740869997</v>
      </c>
      <c r="D23" s="18">
        <f t="shared" si="2"/>
        <v>2802.0653408900002</v>
      </c>
      <c r="E23" s="18">
        <f t="shared" si="3"/>
        <v>9878.6684308530002</v>
      </c>
      <c r="F23" s="18">
        <f t="shared" si="4"/>
        <v>9695.8972358152969</v>
      </c>
      <c r="G23" s="18">
        <f t="shared" si="6"/>
        <v>86292.50331964028</v>
      </c>
      <c r="H23" s="8"/>
      <c r="I23" s="8"/>
      <c r="J23" s="19">
        <v>2006</v>
      </c>
      <c r="K23" s="18">
        <f t="shared" ref="K23:O23" si="27">U24+AK24</f>
        <v>37214.192742972991</v>
      </c>
      <c r="L23" s="18">
        <f t="shared" si="27"/>
        <v>38971.176612061005</v>
      </c>
      <c r="M23" s="18">
        <f t="shared" si="27"/>
        <v>4677.2138624029994</v>
      </c>
      <c r="N23" s="18">
        <f t="shared" si="27"/>
        <v>10177.172159155001</v>
      </c>
      <c r="O23" s="18">
        <f t="shared" si="27"/>
        <v>17589.446281611494</v>
      </c>
      <c r="P23" s="18">
        <f t="shared" si="8"/>
        <v>108629.2016582035</v>
      </c>
      <c r="Q23" s="8"/>
      <c r="R23" s="8"/>
      <c r="T23" s="36">
        <v>2005</v>
      </c>
      <c r="U23" s="8">
        <v>3719</v>
      </c>
      <c r="V23" s="8">
        <v>14293</v>
      </c>
      <c r="W23" s="8">
        <v>0</v>
      </c>
      <c r="X23" s="8">
        <v>813</v>
      </c>
      <c r="Y23" s="8">
        <v>0</v>
      </c>
      <c r="AB23" s="36">
        <v>2005</v>
      </c>
      <c r="AC23" s="8">
        <v>34166.365712369981</v>
      </c>
      <c r="AD23" s="8">
        <v>30932.087911116007</v>
      </c>
      <c r="AE23" s="8">
        <v>2940.792620449</v>
      </c>
      <c r="AF23" s="8">
        <v>12491.070380919997</v>
      </c>
      <c r="AG23" s="8">
        <v>17323.585796226002</v>
      </c>
      <c r="AH23" s="20"/>
      <c r="AI23" s="20"/>
      <c r="AJ23" s="36">
        <v>2005</v>
      </c>
      <c r="AK23" s="8">
        <v>38487.739460718993</v>
      </c>
      <c r="AL23" s="8">
        <v>54386.382317030984</v>
      </c>
      <c r="AM23" s="8">
        <v>5722.2640606470004</v>
      </c>
      <c r="AN23" s="8">
        <v>20129.297840310006</v>
      </c>
      <c r="AO23" s="8">
        <v>41386.741246906</v>
      </c>
      <c r="AU23" s="20"/>
      <c r="AV23" s="20"/>
      <c r="AW23" s="20"/>
      <c r="AX23" s="20"/>
    </row>
    <row r="24" spans="1:50" x14ac:dyDescent="0.25">
      <c r="A24" s="19">
        <v>2007</v>
      </c>
      <c r="B24" s="18">
        <f t="shared" si="0"/>
        <v>33363.863573478986</v>
      </c>
      <c r="C24" s="18">
        <f t="shared" si="1"/>
        <v>39839.853896347006</v>
      </c>
      <c r="D24" s="18">
        <f t="shared" si="2"/>
        <v>981.44217045000005</v>
      </c>
      <c r="E24" s="18">
        <f t="shared" si="3"/>
        <v>7532.4567499299992</v>
      </c>
      <c r="F24" s="18">
        <f t="shared" si="4"/>
        <v>21001.566301729999</v>
      </c>
      <c r="G24" s="18">
        <f t="shared" si="6"/>
        <v>102719.18269193599</v>
      </c>
      <c r="H24" s="8"/>
      <c r="I24" s="8"/>
      <c r="J24" s="19">
        <v>2007</v>
      </c>
      <c r="K24" s="18">
        <f t="shared" ref="K24:O24" si="28">U25+AK25</f>
        <v>48393.467010972017</v>
      </c>
      <c r="L24" s="18">
        <f t="shared" si="28"/>
        <v>43282.884028027001</v>
      </c>
      <c r="M24" s="18">
        <f t="shared" si="28"/>
        <v>959.28601970799991</v>
      </c>
      <c r="N24" s="18">
        <f t="shared" si="28"/>
        <v>8236.380698697998</v>
      </c>
      <c r="O24" s="18">
        <f t="shared" si="28"/>
        <v>37547.279768691995</v>
      </c>
      <c r="P24" s="18">
        <f t="shared" si="8"/>
        <v>138419.29752609698</v>
      </c>
      <c r="Q24" s="8"/>
      <c r="R24" s="8"/>
      <c r="T24" s="36">
        <v>2006</v>
      </c>
      <c r="U24" s="8">
        <v>1955</v>
      </c>
      <c r="V24" s="8">
        <v>22996</v>
      </c>
      <c r="W24" s="8">
        <v>0</v>
      </c>
      <c r="X24" s="8">
        <v>642</v>
      </c>
      <c r="Y24" s="8">
        <v>0</v>
      </c>
      <c r="AB24" s="36">
        <v>2006</v>
      </c>
      <c r="AC24" s="8">
        <v>25151.314571211991</v>
      </c>
      <c r="AD24" s="8">
        <v>13813.557740869999</v>
      </c>
      <c r="AE24" s="8">
        <v>2802.0653408900002</v>
      </c>
      <c r="AF24" s="8">
        <v>9236.6684308530002</v>
      </c>
      <c r="AG24" s="8">
        <v>9695.8972358152969</v>
      </c>
      <c r="AH24" s="20"/>
      <c r="AI24" s="20"/>
      <c r="AJ24" s="36">
        <v>2006</v>
      </c>
      <c r="AK24" s="8">
        <v>35259.192742972991</v>
      </c>
      <c r="AL24" s="8">
        <v>15975.176612061003</v>
      </c>
      <c r="AM24" s="8">
        <v>4677.2138624029994</v>
      </c>
      <c r="AN24" s="8">
        <v>9535.1721591550013</v>
      </c>
      <c r="AO24" s="8">
        <v>17589.446281611494</v>
      </c>
      <c r="AP24"/>
      <c r="AQ24"/>
      <c r="AR24"/>
      <c r="AS24"/>
      <c r="AT24"/>
    </row>
    <row r="25" spans="1:50" x14ac:dyDescent="0.25">
      <c r="A25" s="19">
        <v>2008</v>
      </c>
      <c r="B25" s="18">
        <f t="shared" si="0"/>
        <v>58656.844875572002</v>
      </c>
      <c r="C25" s="18">
        <f t="shared" si="1"/>
        <v>40180.679197079997</v>
      </c>
      <c r="D25" s="18">
        <f t="shared" si="2"/>
        <v>684.56798279999998</v>
      </c>
      <c r="E25" s="18">
        <f t="shared" si="3"/>
        <v>5886.4109562000003</v>
      </c>
      <c r="F25" s="18">
        <f t="shared" si="4"/>
        <v>29833.253616628001</v>
      </c>
      <c r="G25" s="18">
        <f t="shared" si="6"/>
        <v>135241.75662827998</v>
      </c>
      <c r="H25" s="8"/>
      <c r="I25" s="8"/>
      <c r="J25" s="19">
        <v>2008</v>
      </c>
      <c r="K25" s="18">
        <f t="shared" ref="K25:O25" si="29">U26+AK26</f>
        <v>68243.809243885014</v>
      </c>
      <c r="L25" s="18">
        <f t="shared" si="29"/>
        <v>47508.079365105994</v>
      </c>
      <c r="M25" s="18">
        <f t="shared" si="29"/>
        <v>684.56798279999998</v>
      </c>
      <c r="N25" s="18">
        <f t="shared" si="29"/>
        <v>5886.4109562000003</v>
      </c>
      <c r="O25" s="18">
        <f t="shared" si="29"/>
        <v>52865.962689391999</v>
      </c>
      <c r="P25" s="18">
        <f t="shared" si="8"/>
        <v>175188.83023738299</v>
      </c>
      <c r="Q25" s="8"/>
      <c r="R25" s="8"/>
      <c r="T25" s="36">
        <v>2007</v>
      </c>
      <c r="U25" s="8">
        <v>1423</v>
      </c>
      <c r="V25" s="8">
        <v>20379</v>
      </c>
      <c r="W25" s="8">
        <v>0</v>
      </c>
      <c r="X25" s="8">
        <v>140</v>
      </c>
      <c r="Y25" s="8">
        <v>0</v>
      </c>
      <c r="AB25" s="36">
        <v>2007</v>
      </c>
      <c r="AC25" s="8">
        <v>31940.863573478986</v>
      </c>
      <c r="AD25" s="8">
        <v>19460.853896347002</v>
      </c>
      <c r="AE25" s="8">
        <v>981.44217045000005</v>
      </c>
      <c r="AF25" s="8">
        <v>7392.4567499299992</v>
      </c>
      <c r="AG25" s="8">
        <v>21001.566301729999</v>
      </c>
      <c r="AJ25" s="36">
        <v>2007</v>
      </c>
      <c r="AK25" s="8">
        <v>46970.467010972017</v>
      </c>
      <c r="AL25" s="8">
        <v>22903.884028027001</v>
      </c>
      <c r="AM25" s="8">
        <v>959.28601970799991</v>
      </c>
      <c r="AN25" s="8">
        <v>8096.3806986979989</v>
      </c>
      <c r="AO25" s="8">
        <v>37547.279768691995</v>
      </c>
      <c r="AP25"/>
      <c r="AQ25"/>
      <c r="AR25"/>
      <c r="AS25"/>
      <c r="AT25"/>
    </row>
    <row r="26" spans="1:50" x14ac:dyDescent="0.25">
      <c r="A26" s="19">
        <v>2009</v>
      </c>
      <c r="B26" s="18">
        <f t="shared" si="0"/>
        <v>42005.015408670006</v>
      </c>
      <c r="C26" s="18">
        <f t="shared" si="1"/>
        <v>35213.758295767999</v>
      </c>
      <c r="D26" s="18">
        <f t="shared" si="2"/>
        <v>400.42604299000004</v>
      </c>
      <c r="E26" s="18">
        <f t="shared" si="3"/>
        <v>8898.034930400001</v>
      </c>
      <c r="F26" s="18">
        <f t="shared" si="4"/>
        <v>11621.966838675999</v>
      </c>
      <c r="G26" s="18">
        <f t="shared" si="6"/>
        <v>98139.201516504007</v>
      </c>
      <c r="H26" s="8"/>
      <c r="I26" s="8"/>
      <c r="J26" s="19">
        <v>2009</v>
      </c>
      <c r="K26" s="18">
        <f t="shared" ref="K26:O26" si="30">U27+AK27</f>
        <v>61133.038585589988</v>
      </c>
      <c r="L26" s="18">
        <f t="shared" si="30"/>
        <v>48964.101307354009</v>
      </c>
      <c r="M26" s="18">
        <f t="shared" si="30"/>
        <v>1256.5499736999996</v>
      </c>
      <c r="N26" s="18">
        <f t="shared" si="30"/>
        <v>8898.034930400001</v>
      </c>
      <c r="O26" s="18">
        <f t="shared" si="30"/>
        <v>15214.709659033997</v>
      </c>
      <c r="P26" s="18">
        <f t="shared" si="8"/>
        <v>135466.43445607799</v>
      </c>
      <c r="Q26" s="8"/>
      <c r="R26" s="8"/>
      <c r="T26" s="36">
        <v>2008</v>
      </c>
      <c r="U26" s="8">
        <v>2107</v>
      </c>
      <c r="V26" s="8">
        <v>24956</v>
      </c>
      <c r="W26" s="8">
        <v>0</v>
      </c>
      <c r="X26" s="8">
        <v>170</v>
      </c>
      <c r="Y26" s="8">
        <v>5</v>
      </c>
      <c r="AB26" s="36">
        <v>2008</v>
      </c>
      <c r="AC26" s="8">
        <v>56549.844875572002</v>
      </c>
      <c r="AD26" s="8">
        <v>15224.679197079999</v>
      </c>
      <c r="AE26" s="8">
        <v>684.56798279999998</v>
      </c>
      <c r="AF26" s="8">
        <v>5716.4109562000003</v>
      </c>
      <c r="AG26" s="8">
        <v>29828.253616628001</v>
      </c>
      <c r="AJ26" s="36">
        <v>2008</v>
      </c>
      <c r="AK26" s="8">
        <v>66136.809243885014</v>
      </c>
      <c r="AL26" s="8">
        <v>22552.079365105994</v>
      </c>
      <c r="AM26" s="8">
        <v>684.56798279999998</v>
      </c>
      <c r="AN26" s="8">
        <v>5716.4109562000003</v>
      </c>
      <c r="AO26" s="8">
        <v>52860.962689391999</v>
      </c>
      <c r="AP26"/>
      <c r="AQ26"/>
      <c r="AR26"/>
      <c r="AS26"/>
      <c r="AT26"/>
    </row>
    <row r="27" spans="1:50" x14ac:dyDescent="0.25">
      <c r="A27" s="19">
        <v>2010</v>
      </c>
      <c r="B27" s="18">
        <f t="shared" si="0"/>
        <v>41495.361143800001</v>
      </c>
      <c r="C27" s="18">
        <f t="shared" si="1"/>
        <v>35727.500220321999</v>
      </c>
      <c r="D27" s="18">
        <f t="shared" si="2"/>
        <v>842.62215609999998</v>
      </c>
      <c r="E27" s="18">
        <f t="shared" si="3"/>
        <v>11347.001194783998</v>
      </c>
      <c r="F27" s="18">
        <f t="shared" si="4"/>
        <v>25019.956417923306</v>
      </c>
      <c r="G27" s="18">
        <f>SUM(B27:F27)</f>
        <v>114432.44113292929</v>
      </c>
      <c r="H27" s="8"/>
      <c r="I27" s="8"/>
      <c r="J27" s="19">
        <v>2010</v>
      </c>
      <c r="K27" s="18">
        <f t="shared" ref="K27:O27" si="31">U28+AK28</f>
        <v>57614.173756239987</v>
      </c>
      <c r="L27" s="18">
        <f t="shared" si="31"/>
        <v>39751.951464341</v>
      </c>
      <c r="M27" s="18">
        <f t="shared" si="31"/>
        <v>1630.9688555</v>
      </c>
      <c r="N27" s="18">
        <f t="shared" si="31"/>
        <v>13444.13836628</v>
      </c>
      <c r="O27" s="18">
        <f t="shared" si="31"/>
        <v>58796.470306287265</v>
      </c>
      <c r="P27" s="18">
        <f>SUM(K27:O27)</f>
        <v>171237.70274864824</v>
      </c>
      <c r="Q27" s="8"/>
      <c r="R27" s="8"/>
      <c r="T27" s="36">
        <v>2009</v>
      </c>
      <c r="U27" s="8">
        <v>2602</v>
      </c>
      <c r="V27" s="8">
        <v>20853</v>
      </c>
      <c r="W27" s="8">
        <v>0</v>
      </c>
      <c r="X27" s="8">
        <v>347</v>
      </c>
      <c r="Y27" s="8">
        <v>30</v>
      </c>
      <c r="AB27" s="36">
        <v>2009</v>
      </c>
      <c r="AC27" s="8">
        <v>39403.015408670006</v>
      </c>
      <c r="AD27" s="8">
        <v>14360.758295768002</v>
      </c>
      <c r="AE27" s="8">
        <v>400.42604299000004</v>
      </c>
      <c r="AF27" s="8">
        <v>8551.034930400001</v>
      </c>
      <c r="AG27" s="8">
        <v>11591.966838675999</v>
      </c>
      <c r="AJ27" s="36">
        <v>2009</v>
      </c>
      <c r="AK27" s="8">
        <v>58531.038585589988</v>
      </c>
      <c r="AL27" s="8">
        <v>28111.101307354009</v>
      </c>
      <c r="AM27" s="8">
        <v>1256.5499736999996</v>
      </c>
      <c r="AN27" s="8">
        <v>8551.034930400001</v>
      </c>
      <c r="AO27" s="8">
        <v>15184.709659033997</v>
      </c>
      <c r="AP27"/>
      <c r="AQ27"/>
      <c r="AR27"/>
      <c r="AS27"/>
      <c r="AT27"/>
    </row>
    <row r="28" spans="1:50" x14ac:dyDescent="0.25">
      <c r="A28" s="19">
        <v>2011</v>
      </c>
      <c r="B28" s="18">
        <f t="shared" si="0"/>
        <v>27894.094233329997</v>
      </c>
      <c r="C28" s="18">
        <f t="shared" si="1"/>
        <v>34526.258052723002</v>
      </c>
      <c r="D28" s="18">
        <f t="shared" si="2"/>
        <v>436.62103000000002</v>
      </c>
      <c r="E28" s="18">
        <f t="shared" si="3"/>
        <v>8304.2355630959992</v>
      </c>
      <c r="F28" s="18">
        <f t="shared" si="4"/>
        <v>20990.526004309009</v>
      </c>
      <c r="G28" s="18">
        <f>SUM(B28:F28)</f>
        <v>92151.734883458004</v>
      </c>
      <c r="H28" s="8"/>
      <c r="I28" s="8"/>
      <c r="J28" s="19">
        <v>2011</v>
      </c>
      <c r="K28" s="18">
        <f t="shared" ref="K28:O28" si="32">U29+AK29</f>
        <v>34170.562346643012</v>
      </c>
      <c r="L28" s="18">
        <f t="shared" si="32"/>
        <v>35582.957305839998</v>
      </c>
      <c r="M28" s="18">
        <f t="shared" si="32"/>
        <v>436.62103000000002</v>
      </c>
      <c r="N28" s="18">
        <f t="shared" si="32"/>
        <v>8507.5984832446993</v>
      </c>
      <c r="O28" s="18">
        <f t="shared" si="32"/>
        <v>51228.768333282009</v>
      </c>
      <c r="P28" s="18">
        <f>SUM(K28:O28)</f>
        <v>129926.50749900972</v>
      </c>
      <c r="Q28" s="8"/>
      <c r="R28" s="8"/>
      <c r="T28" s="36">
        <v>2010</v>
      </c>
      <c r="U28" s="8">
        <v>2031</v>
      </c>
      <c r="V28" s="8">
        <v>23455</v>
      </c>
      <c r="W28" s="8">
        <v>0</v>
      </c>
      <c r="X28" s="8">
        <v>108</v>
      </c>
      <c r="Y28" s="8">
        <v>0</v>
      </c>
      <c r="AB28" s="36">
        <v>2010</v>
      </c>
      <c r="AC28" s="8">
        <v>39464.361143800001</v>
      </c>
      <c r="AD28" s="8">
        <v>12272.500220321997</v>
      </c>
      <c r="AE28" s="8">
        <v>842.62215609999998</v>
      </c>
      <c r="AF28" s="8">
        <v>11239.001194783998</v>
      </c>
      <c r="AG28" s="8">
        <v>25019.956417923306</v>
      </c>
      <c r="AJ28" s="36">
        <v>2010</v>
      </c>
      <c r="AK28" s="8">
        <v>55583.173756239987</v>
      </c>
      <c r="AL28" s="8">
        <v>16296.951464340998</v>
      </c>
      <c r="AM28" s="8">
        <v>1630.9688555</v>
      </c>
      <c r="AN28" s="8">
        <v>13336.13836628</v>
      </c>
      <c r="AO28" s="8">
        <v>58796.470306287265</v>
      </c>
      <c r="AP28"/>
      <c r="AQ28"/>
      <c r="AR28"/>
      <c r="AS28"/>
      <c r="AT28"/>
    </row>
    <row r="29" spans="1:50" s="20" customFormat="1" x14ac:dyDescent="0.25">
      <c r="A29" s="19">
        <v>2012</v>
      </c>
      <c r="B29" s="18">
        <f t="shared" si="0"/>
        <v>54454.616345836963</v>
      </c>
      <c r="C29" s="18">
        <f t="shared" si="1"/>
        <v>63778.760260926007</v>
      </c>
      <c r="D29" s="18">
        <f t="shared" si="2"/>
        <v>4574.5518902700005</v>
      </c>
      <c r="E29" s="18">
        <f t="shared" si="3"/>
        <v>8578.4890346951997</v>
      </c>
      <c r="F29" s="18">
        <f t="shared" si="4"/>
        <v>31453.862508223199</v>
      </c>
      <c r="G29" s="18">
        <f t="shared" ref="G29:G31" si="33">SUM(B29:F29)</f>
        <v>162840.28003995135</v>
      </c>
      <c r="H29" s="8"/>
      <c r="I29" s="8"/>
      <c r="J29" s="19">
        <v>2012</v>
      </c>
      <c r="K29" s="18">
        <f t="shared" ref="K29:O29" si="34">U30+AK30</f>
        <v>71849.086539286945</v>
      </c>
      <c r="L29" s="18">
        <f t="shared" si="34"/>
        <v>79511.22835284</v>
      </c>
      <c r="M29" s="18">
        <f t="shared" si="34"/>
        <v>6916.9066391900005</v>
      </c>
      <c r="N29" s="18">
        <f t="shared" si="34"/>
        <v>8818.0187824419991</v>
      </c>
      <c r="O29" s="18">
        <f t="shared" si="34"/>
        <v>50464.805824834293</v>
      </c>
      <c r="P29" s="18">
        <f t="shared" ref="P29:P34" si="35">SUM(K29:O29)</f>
        <v>217560.04613859326</v>
      </c>
      <c r="Q29" s="8"/>
      <c r="R29" s="8"/>
      <c r="T29" s="36">
        <v>2011</v>
      </c>
      <c r="U29" s="8">
        <v>4766</v>
      </c>
      <c r="V29" s="8">
        <v>27410</v>
      </c>
      <c r="W29" s="8">
        <v>0</v>
      </c>
      <c r="X29" s="8">
        <v>24</v>
      </c>
      <c r="Y29" s="8">
        <v>16</v>
      </c>
      <c r="Z29"/>
      <c r="AA29"/>
      <c r="AB29" s="36">
        <v>2011</v>
      </c>
      <c r="AC29" s="8">
        <v>23128.094233329997</v>
      </c>
      <c r="AD29" s="8">
        <v>7116.258052723002</v>
      </c>
      <c r="AE29" s="8">
        <v>436.62103000000002</v>
      </c>
      <c r="AF29" s="8">
        <v>8280.2355630959992</v>
      </c>
      <c r="AG29" s="8">
        <v>20974.526004309009</v>
      </c>
      <c r="AH29"/>
      <c r="AI29"/>
      <c r="AJ29" s="36">
        <v>2011</v>
      </c>
      <c r="AK29" s="8">
        <v>29404.562346643008</v>
      </c>
      <c r="AL29" s="8">
        <v>8172.9573058400001</v>
      </c>
      <c r="AM29" s="8">
        <v>436.62103000000002</v>
      </c>
      <c r="AN29" s="8">
        <v>8483.5984832446993</v>
      </c>
      <c r="AO29" s="8">
        <v>51212.768333282009</v>
      </c>
      <c r="AP29"/>
      <c r="AQ29"/>
      <c r="AR29"/>
      <c r="AS29"/>
      <c r="AT29"/>
      <c r="AU29"/>
      <c r="AV29"/>
      <c r="AW29"/>
      <c r="AX29"/>
    </row>
    <row r="30" spans="1:50" s="20" customFormat="1" x14ac:dyDescent="0.25">
      <c r="A30" s="19">
        <v>2013</v>
      </c>
      <c r="B30" s="18">
        <f t="shared" si="0"/>
        <v>64368.402179152996</v>
      </c>
      <c r="C30" s="18">
        <f t="shared" si="1"/>
        <v>47147.402070640994</v>
      </c>
      <c r="D30" s="18">
        <f t="shared" si="2"/>
        <v>2314.3346816500002</v>
      </c>
      <c r="E30" s="18">
        <f t="shared" si="3"/>
        <v>7033.3044890909987</v>
      </c>
      <c r="F30" s="18">
        <f t="shared" si="4"/>
        <v>27643.218465776008</v>
      </c>
      <c r="G30" s="18">
        <f t="shared" si="33"/>
        <v>148506.66188631099</v>
      </c>
      <c r="H30" s="8"/>
      <c r="I30" s="8"/>
      <c r="J30" s="19">
        <v>2013</v>
      </c>
      <c r="K30" s="18">
        <f t="shared" ref="K30:O30" si="36">U31+AK31</f>
        <v>100703.84680395405</v>
      </c>
      <c r="L30" s="18">
        <f t="shared" si="36"/>
        <v>59168.070598002007</v>
      </c>
      <c r="M30" s="18">
        <f t="shared" si="36"/>
        <v>4639.9226671500001</v>
      </c>
      <c r="N30" s="18">
        <f t="shared" si="36"/>
        <v>7171.1183265049985</v>
      </c>
      <c r="O30" s="18">
        <f t="shared" si="36"/>
        <v>44426.300823270001</v>
      </c>
      <c r="P30" s="18">
        <f t="shared" si="35"/>
        <v>216109.25921888105</v>
      </c>
      <c r="Q30" s="8"/>
      <c r="R30" s="8"/>
      <c r="T30" s="36">
        <v>2012</v>
      </c>
      <c r="U30" s="8">
        <v>7772</v>
      </c>
      <c r="V30" s="8">
        <v>21936</v>
      </c>
      <c r="W30" s="8">
        <v>0</v>
      </c>
      <c r="X30" s="8">
        <v>51</v>
      </c>
      <c r="Y30" s="8">
        <v>3</v>
      </c>
      <c r="AB30" s="36">
        <v>2012</v>
      </c>
      <c r="AC30" s="8">
        <v>46682.616345836963</v>
      </c>
      <c r="AD30" s="8">
        <v>41842.760260926007</v>
      </c>
      <c r="AE30" s="8">
        <v>4574.5518902700005</v>
      </c>
      <c r="AF30" s="8">
        <v>8527.4890346951997</v>
      </c>
      <c r="AG30" s="8">
        <v>31450.862508223199</v>
      </c>
      <c r="AH30"/>
      <c r="AI30"/>
      <c r="AJ30" s="36">
        <v>2012</v>
      </c>
      <c r="AK30" s="8">
        <v>64077.086539286953</v>
      </c>
      <c r="AL30" s="8">
        <v>57575.228352840008</v>
      </c>
      <c r="AM30" s="8">
        <v>6916.9066391900005</v>
      </c>
      <c r="AN30" s="8">
        <v>8767.0187824419991</v>
      </c>
      <c r="AO30" s="8">
        <v>50461.805824834293</v>
      </c>
      <c r="AP30"/>
      <c r="AQ30"/>
      <c r="AR30"/>
      <c r="AS30"/>
      <c r="AT30"/>
      <c r="AU30"/>
      <c r="AV30"/>
      <c r="AW30"/>
      <c r="AX30"/>
    </row>
    <row r="31" spans="1:50" x14ac:dyDescent="0.25">
      <c r="A31" s="19">
        <v>2014</v>
      </c>
      <c r="B31" s="18">
        <f t="shared" si="0"/>
        <v>66166.782167960017</v>
      </c>
      <c r="C31" s="18">
        <f t="shared" si="1"/>
        <v>43928.598089480001</v>
      </c>
      <c r="D31" s="18">
        <f t="shared" si="2"/>
        <v>33.975090600000001</v>
      </c>
      <c r="E31" s="18">
        <f t="shared" si="3"/>
        <v>9330.3911269109994</v>
      </c>
      <c r="F31" s="18">
        <f t="shared" si="4"/>
        <v>48744.307335146004</v>
      </c>
      <c r="G31" s="18">
        <f t="shared" si="33"/>
        <v>168204.05381009702</v>
      </c>
      <c r="H31" s="8"/>
      <c r="I31" s="8"/>
      <c r="J31" s="19">
        <v>2014</v>
      </c>
      <c r="K31" s="18">
        <f t="shared" ref="K31:O31" si="37">U32+AK32</f>
        <v>129107.87096284996</v>
      </c>
      <c r="L31" s="18">
        <f t="shared" si="37"/>
        <v>64233.804396060004</v>
      </c>
      <c r="M31" s="18">
        <f t="shared" si="37"/>
        <v>33.975090600000001</v>
      </c>
      <c r="N31" s="18">
        <f t="shared" si="37"/>
        <v>12075.385292209998</v>
      </c>
      <c r="O31" s="18">
        <f t="shared" si="37"/>
        <v>141844.19382347894</v>
      </c>
      <c r="P31" s="18">
        <f t="shared" si="35"/>
        <v>347295.22956519888</v>
      </c>
      <c r="Q31" s="8"/>
      <c r="R31" s="8"/>
      <c r="T31" s="36">
        <v>2013</v>
      </c>
      <c r="U31" s="8">
        <v>8260</v>
      </c>
      <c r="V31" s="8">
        <v>22493</v>
      </c>
      <c r="W31" s="8">
        <v>0</v>
      </c>
      <c r="X31" s="8">
        <v>340</v>
      </c>
      <c r="Y31" s="8">
        <v>17</v>
      </c>
      <c r="Z31" s="20"/>
      <c r="AA31" s="20"/>
      <c r="AB31" s="36">
        <v>2013</v>
      </c>
      <c r="AC31" s="8">
        <v>56108.402179152996</v>
      </c>
      <c r="AD31" s="8">
        <v>24654.40207064099</v>
      </c>
      <c r="AE31" s="8">
        <v>2314.3346816500002</v>
      </c>
      <c r="AF31" s="8">
        <v>6693.3044890909987</v>
      </c>
      <c r="AG31" s="8">
        <v>27626.218465776008</v>
      </c>
      <c r="AJ31" s="36">
        <v>2013</v>
      </c>
      <c r="AK31" s="8">
        <v>92443.846803954046</v>
      </c>
      <c r="AL31" s="8">
        <v>36675.070598002007</v>
      </c>
      <c r="AM31" s="8">
        <v>4639.9226671500001</v>
      </c>
      <c r="AN31" s="8">
        <v>6831.1183265049985</v>
      </c>
      <c r="AO31" s="8">
        <v>44409.300823270001</v>
      </c>
      <c r="AP31"/>
      <c r="AQ31"/>
      <c r="AR31"/>
      <c r="AS31"/>
      <c r="AT31"/>
    </row>
    <row r="32" spans="1:50" s="20" customFormat="1" x14ac:dyDescent="0.25">
      <c r="A32" s="19">
        <v>2015</v>
      </c>
      <c r="B32" s="18">
        <f t="shared" si="0"/>
        <v>77368.535078389978</v>
      </c>
      <c r="C32" s="18">
        <f t="shared" si="1"/>
        <v>19345.623015894998</v>
      </c>
      <c r="D32" s="18">
        <f t="shared" si="2"/>
        <v>122.60705220000001</v>
      </c>
      <c r="E32" s="18">
        <f t="shared" si="3"/>
        <v>11892.106731496699</v>
      </c>
      <c r="F32" s="18">
        <f t="shared" si="4"/>
        <v>25547.73494300001</v>
      </c>
      <c r="G32" s="18">
        <f t="shared" ref="G32" si="38">SUM(B32:F32)</f>
        <v>134276.60682098166</v>
      </c>
      <c r="H32" s="8"/>
      <c r="I32" s="8"/>
      <c r="J32" s="19">
        <v>2015</v>
      </c>
      <c r="K32" s="18">
        <f t="shared" ref="K32:O32" si="39">U33+AK33</f>
        <v>150061.93544617807</v>
      </c>
      <c r="L32" s="18">
        <f t="shared" si="39"/>
        <v>23642.698349576</v>
      </c>
      <c r="M32" s="18">
        <f t="shared" si="39"/>
        <v>122.60705220000001</v>
      </c>
      <c r="N32" s="18">
        <f t="shared" si="39"/>
        <v>11557.5630651054</v>
      </c>
      <c r="O32" s="18">
        <f t="shared" si="39"/>
        <v>54967.351508129992</v>
      </c>
      <c r="P32" s="18">
        <f t="shared" si="35"/>
        <v>240352.1554211895</v>
      </c>
      <c r="Q32" s="8"/>
      <c r="R32" s="8"/>
      <c r="T32" s="36">
        <v>2014</v>
      </c>
      <c r="U32" s="8">
        <v>7067</v>
      </c>
      <c r="V32" s="8">
        <v>32568</v>
      </c>
      <c r="W32" s="8">
        <v>0</v>
      </c>
      <c r="X32" s="8">
        <v>109</v>
      </c>
      <c r="Y32" s="8">
        <v>108</v>
      </c>
      <c r="Z32"/>
      <c r="AA32"/>
      <c r="AB32" s="36">
        <v>2014</v>
      </c>
      <c r="AC32" s="8">
        <v>59099.782167960024</v>
      </c>
      <c r="AD32" s="8">
        <v>11360.598089480003</v>
      </c>
      <c r="AE32" s="8">
        <v>33.975090600000001</v>
      </c>
      <c r="AF32" s="8">
        <v>9221.3911269109994</v>
      </c>
      <c r="AG32" s="8">
        <v>48636.307335146004</v>
      </c>
      <c r="AH32"/>
      <c r="AI32"/>
      <c r="AJ32" s="36">
        <v>2014</v>
      </c>
      <c r="AK32" s="8">
        <v>122040.87096284996</v>
      </c>
      <c r="AL32" s="8">
        <v>31665.804396060008</v>
      </c>
      <c r="AM32" s="8">
        <v>33.975090600000001</v>
      </c>
      <c r="AN32" s="8">
        <v>11966.385292209998</v>
      </c>
      <c r="AO32" s="8">
        <v>141736.19382347894</v>
      </c>
      <c r="AP32"/>
      <c r="AQ32"/>
      <c r="AR32"/>
      <c r="AS32"/>
      <c r="AT32"/>
      <c r="AU32"/>
      <c r="AV32"/>
      <c r="AW32"/>
      <c r="AX32"/>
    </row>
    <row r="33" spans="1:50" s="20" customFormat="1" x14ac:dyDescent="0.25">
      <c r="A33" s="19">
        <v>2016</v>
      </c>
      <c r="B33" s="18">
        <f t="shared" si="0"/>
        <v>109923.04991616499</v>
      </c>
      <c r="C33" s="18">
        <f t="shared" si="1"/>
        <v>15494.724856941</v>
      </c>
      <c r="D33" s="18">
        <f t="shared" si="2"/>
        <v>210.54861637000005</v>
      </c>
      <c r="E33" s="18">
        <f t="shared" si="3"/>
        <v>7984.1571500000009</v>
      </c>
      <c r="F33" s="18">
        <f t="shared" si="4"/>
        <v>30374.994568334012</v>
      </c>
      <c r="G33" s="18">
        <f t="shared" ref="G33:G34" si="40">SUM(B33:F33)</f>
        <v>163987.47510781002</v>
      </c>
      <c r="H33" s="8"/>
      <c r="I33" s="8"/>
      <c r="J33" s="19">
        <v>2016</v>
      </c>
      <c r="K33" s="18">
        <f t="shared" ref="K33:O33" si="41">U34+AK34</f>
        <v>187878.66666957899</v>
      </c>
      <c r="L33" s="18">
        <f t="shared" si="41"/>
        <v>15889.079866831</v>
      </c>
      <c r="M33" s="18">
        <f t="shared" si="41"/>
        <v>227.32671899000005</v>
      </c>
      <c r="N33" s="18">
        <f t="shared" si="41"/>
        <v>7984.1571500000009</v>
      </c>
      <c r="O33" s="18">
        <f t="shared" si="41"/>
        <v>54092.553692534028</v>
      </c>
      <c r="P33" s="18">
        <f t="shared" si="35"/>
        <v>266071.78409793403</v>
      </c>
      <c r="Q33" s="8"/>
      <c r="R33" s="8"/>
      <c r="T33" s="36">
        <v>2015</v>
      </c>
      <c r="U33" s="8">
        <v>11688</v>
      </c>
      <c r="V33" s="8">
        <v>10931</v>
      </c>
      <c r="W33" s="8">
        <v>2</v>
      </c>
      <c r="X33" s="8">
        <v>34</v>
      </c>
      <c r="Y33" s="8">
        <v>20</v>
      </c>
      <c r="AB33" s="36">
        <v>2015</v>
      </c>
      <c r="AC33" s="8">
        <v>65680.535078389978</v>
      </c>
      <c r="AD33" s="8">
        <v>8414.6230158949966</v>
      </c>
      <c r="AE33" s="8">
        <v>120.60705220000001</v>
      </c>
      <c r="AF33" s="8">
        <v>11858.106731496699</v>
      </c>
      <c r="AG33" s="8">
        <v>25527.73494300001</v>
      </c>
      <c r="AH33"/>
      <c r="AI33"/>
      <c r="AJ33" s="36">
        <v>2015</v>
      </c>
      <c r="AK33" s="8">
        <v>138373.93544617807</v>
      </c>
      <c r="AL33" s="8">
        <v>12711.698349575998</v>
      </c>
      <c r="AM33" s="8">
        <v>120.60705220000001</v>
      </c>
      <c r="AN33" s="8">
        <v>11523.5630651054</v>
      </c>
      <c r="AO33" s="8">
        <v>54947.351508129992</v>
      </c>
      <c r="AP33"/>
      <c r="AQ33"/>
      <c r="AR33"/>
      <c r="AS33"/>
      <c r="AT33"/>
      <c r="AU33"/>
      <c r="AV33"/>
      <c r="AW33"/>
      <c r="AX33"/>
    </row>
    <row r="34" spans="1:50" s="20" customFormat="1" x14ac:dyDescent="0.25">
      <c r="A34" s="19">
        <v>2017</v>
      </c>
      <c r="B34" s="18">
        <f t="shared" si="0"/>
        <v>37524.170845779998</v>
      </c>
      <c r="C34" s="18">
        <f t="shared" si="1"/>
        <v>18827.061915196002</v>
      </c>
      <c r="D34" s="18">
        <f t="shared" si="2"/>
        <v>3.1195089999999999</v>
      </c>
      <c r="E34" s="18">
        <f t="shared" si="3"/>
        <v>8972.1623121510002</v>
      </c>
      <c r="F34" s="18">
        <f t="shared" si="4"/>
        <v>29537.273956136993</v>
      </c>
      <c r="G34" s="18">
        <f t="shared" si="40"/>
        <v>94863.78853826398</v>
      </c>
      <c r="H34" s="8"/>
      <c r="I34" s="8"/>
      <c r="J34" s="19">
        <v>2017</v>
      </c>
      <c r="K34" s="18">
        <f t="shared" ref="K34:O34" si="42">U35+AK35</f>
        <v>52271.060046350009</v>
      </c>
      <c r="L34" s="18">
        <f t="shared" si="42"/>
        <v>18815.554278540003</v>
      </c>
      <c r="M34" s="18">
        <f t="shared" si="42"/>
        <v>3.1195089999999999</v>
      </c>
      <c r="N34" s="18">
        <f t="shared" si="42"/>
        <v>10546.021462265999</v>
      </c>
      <c r="O34" s="18">
        <f t="shared" si="42"/>
        <v>52362.497179248021</v>
      </c>
      <c r="P34" s="18">
        <f t="shared" si="35"/>
        <v>133998.25247540404</v>
      </c>
      <c r="Q34" s="8"/>
      <c r="R34" s="8"/>
      <c r="T34" s="36">
        <v>2016</v>
      </c>
      <c r="U34" s="8">
        <v>14751</v>
      </c>
      <c r="V34" s="8">
        <v>8986</v>
      </c>
      <c r="W34" s="8">
        <v>0</v>
      </c>
      <c r="X34" s="8">
        <v>25</v>
      </c>
      <c r="Y34" s="8">
        <v>120</v>
      </c>
      <c r="AB34" s="36">
        <v>2016</v>
      </c>
      <c r="AC34" s="8">
        <v>95172.049916164993</v>
      </c>
      <c r="AD34" s="8">
        <v>6508.7248569410003</v>
      </c>
      <c r="AE34" s="8">
        <v>210.54861637000005</v>
      </c>
      <c r="AF34" s="8">
        <v>7959.1571500000009</v>
      </c>
      <c r="AG34" s="8">
        <v>30254.994568334012</v>
      </c>
      <c r="AH34"/>
      <c r="AI34"/>
      <c r="AJ34" s="36">
        <v>2016</v>
      </c>
      <c r="AK34" s="8">
        <v>173127.66666957899</v>
      </c>
      <c r="AL34" s="8">
        <v>6903.0798668309999</v>
      </c>
      <c r="AM34" s="8">
        <v>227.32671899000005</v>
      </c>
      <c r="AN34" s="8">
        <v>7959.1571500000009</v>
      </c>
      <c r="AO34" s="8">
        <v>53972.553692534028</v>
      </c>
      <c r="AP34"/>
      <c r="AQ34"/>
      <c r="AR34"/>
      <c r="AS34"/>
      <c r="AT34"/>
      <c r="AU34"/>
      <c r="AV34"/>
      <c r="AW34"/>
      <c r="AX34"/>
    </row>
    <row r="35" spans="1:50" x14ac:dyDescent="0.25">
      <c r="A35" s="37"/>
      <c r="B35" s="103"/>
      <c r="C35" s="103"/>
      <c r="D35" s="103"/>
      <c r="E35" s="103"/>
      <c r="F35" s="103"/>
      <c r="G35" s="103"/>
      <c r="H35" s="8"/>
      <c r="I35" s="8"/>
      <c r="J35" s="24" t="s">
        <v>105</v>
      </c>
      <c r="K35" s="8">
        <f>AVERAGE(K3:K25)</f>
        <v>55764.822384125458</v>
      </c>
      <c r="L35" s="8">
        <f t="shared" ref="L35:O35" si="43">AVERAGE(L3:L25)</f>
        <v>84634.30185563986</v>
      </c>
      <c r="M35" s="8">
        <f t="shared" si="43"/>
        <v>4738.7684252448262</v>
      </c>
      <c r="N35" s="8">
        <f t="shared" si="43"/>
        <v>15074.602499276045</v>
      </c>
      <c r="O35" s="8">
        <f t="shared" si="43"/>
        <v>43690.136470874415</v>
      </c>
      <c r="P35" s="103"/>
      <c r="Q35" s="8"/>
      <c r="T35" s="36">
        <v>2017</v>
      </c>
      <c r="U35" s="8">
        <v>6982</v>
      </c>
      <c r="V35" s="8">
        <v>14412</v>
      </c>
      <c r="W35" s="8">
        <v>0</v>
      </c>
      <c r="X35" s="8">
        <v>1</v>
      </c>
      <c r="Y35" s="8">
        <v>4944</v>
      </c>
      <c r="Z35" s="20"/>
      <c r="AA35" s="20"/>
      <c r="AB35" s="36">
        <v>2017</v>
      </c>
      <c r="AC35" s="8">
        <v>30542.170845779998</v>
      </c>
      <c r="AD35" s="8">
        <v>4415.0619151960009</v>
      </c>
      <c r="AE35" s="8">
        <v>3.1195089999999999</v>
      </c>
      <c r="AF35" s="8">
        <v>8971.1623121510002</v>
      </c>
      <c r="AG35" s="8">
        <v>24593.273956136993</v>
      </c>
      <c r="AJ35" s="36">
        <v>2017</v>
      </c>
      <c r="AK35" s="8">
        <v>45289.060046350009</v>
      </c>
      <c r="AL35" s="8">
        <v>4403.5542785400012</v>
      </c>
      <c r="AM35" s="8">
        <v>3.1195089999999999</v>
      </c>
      <c r="AN35" s="8">
        <v>10545.021462265999</v>
      </c>
      <c r="AO35" s="8">
        <v>47418.497179248021</v>
      </c>
    </row>
    <row r="36" spans="1:50" x14ac:dyDescent="0.25">
      <c r="A36" s="37"/>
      <c r="B36" s="103"/>
      <c r="C36" s="103"/>
      <c r="D36" s="103"/>
      <c r="E36" s="103"/>
      <c r="F36" s="103"/>
      <c r="G36" s="103"/>
      <c r="H36" s="8"/>
      <c r="I36" s="8"/>
      <c r="J36" s="24" t="s">
        <v>106</v>
      </c>
      <c r="K36" s="8">
        <f>AVERAGE(K23:K25)</f>
        <v>51283.822999276679</v>
      </c>
      <c r="L36" s="8">
        <f t="shared" ref="L36:O36" si="44">AVERAGE(L23:L25)</f>
        <v>43254.046668397998</v>
      </c>
      <c r="M36" s="8">
        <f t="shared" si="44"/>
        <v>2107.0226216369997</v>
      </c>
      <c r="N36" s="8">
        <f t="shared" si="44"/>
        <v>8099.9879380176671</v>
      </c>
      <c r="O36" s="8">
        <f t="shared" si="44"/>
        <v>36000.896246565164</v>
      </c>
      <c r="P36" s="103"/>
      <c r="Q36" s="8"/>
      <c r="T36" s="24" t="s">
        <v>105</v>
      </c>
      <c r="U36" s="8">
        <f>AVERAGE(U4:U26)</f>
        <v>1412.3478260869565</v>
      </c>
      <c r="V36" s="8">
        <f t="shared" ref="V36:Y36" si="45">AVERAGE(V4:V26)</f>
        <v>37043.869565217392</v>
      </c>
      <c r="W36" s="8">
        <f t="shared" si="45"/>
        <v>0.30434782608695654</v>
      </c>
      <c r="X36" s="8">
        <f t="shared" si="45"/>
        <v>4582.086956521739</v>
      </c>
      <c r="Y36" s="8">
        <f t="shared" si="45"/>
        <v>540.78260869565213</v>
      </c>
      <c r="AJ36" s="24" t="s">
        <v>105</v>
      </c>
      <c r="AK36" s="8">
        <f>AVERAGE(AK4:AK26)</f>
        <v>54352.474558038506</v>
      </c>
      <c r="AL36" s="8">
        <f t="shared" ref="AL36:AO36" si="46">AVERAGE(AL4:AL26)</f>
        <v>47590.432290422454</v>
      </c>
      <c r="AM36" s="8">
        <f t="shared" si="46"/>
        <v>4738.4640774187401</v>
      </c>
      <c r="AN36" s="8">
        <f t="shared" si="46"/>
        <v>10492.515542754303</v>
      </c>
      <c r="AO36" s="8">
        <f t="shared" si="46"/>
        <v>43149.353862178767</v>
      </c>
    </row>
    <row r="37" spans="1:50" x14ac:dyDescent="0.25">
      <c r="T37" s="24" t="s">
        <v>106</v>
      </c>
      <c r="U37" s="8">
        <f>AVERAGE(U24:U26)</f>
        <v>1828.3333333333333</v>
      </c>
      <c r="V37" s="8">
        <f t="shared" ref="V37:Y37" si="47">AVERAGE(V24:V26)</f>
        <v>22777</v>
      </c>
      <c r="W37" s="8">
        <f t="shared" si="47"/>
        <v>0</v>
      </c>
      <c r="X37" s="8">
        <f t="shared" si="47"/>
        <v>317.33333333333331</v>
      </c>
      <c r="Y37" s="8">
        <f t="shared" si="47"/>
        <v>1.6666666666666667</v>
      </c>
      <c r="AJ37" s="24" t="s">
        <v>106</v>
      </c>
      <c r="AK37" s="8">
        <f>AVERAGE(AK24:AK26)</f>
        <v>49455.489665943343</v>
      </c>
      <c r="AL37" s="8">
        <f t="shared" ref="AL37:AO37" si="48">AVERAGE(AL24:AL26)</f>
        <v>20477.046668398001</v>
      </c>
      <c r="AM37" s="8">
        <f t="shared" si="48"/>
        <v>2107.0226216369997</v>
      </c>
      <c r="AN37" s="8">
        <f t="shared" si="48"/>
        <v>7782.6546046843332</v>
      </c>
      <c r="AO37" s="8">
        <f t="shared" si="48"/>
        <v>35999.2295798985</v>
      </c>
    </row>
    <row r="38" spans="1:50" x14ac:dyDescent="0.25">
      <c r="U38" s="20"/>
      <c r="V38" s="20"/>
      <c r="W38" s="20"/>
      <c r="X38" s="20"/>
      <c r="Y38" s="20"/>
      <c r="AT38"/>
    </row>
    <row r="39" spans="1:50" x14ac:dyDescent="0.25">
      <c r="T39" s="20"/>
      <c r="U39" s="20"/>
      <c r="V39" s="20"/>
      <c r="W39" s="20"/>
      <c r="X39" s="20"/>
      <c r="AN39" s="20"/>
      <c r="AT39"/>
    </row>
    <row r="40" spans="1:50" x14ac:dyDescent="0.25">
      <c r="T40" s="20"/>
      <c r="U40" s="20"/>
      <c r="V40" s="20"/>
      <c r="W40" s="20"/>
      <c r="X40" s="20"/>
      <c r="AN40" s="20"/>
      <c r="AT40"/>
    </row>
    <row r="41" spans="1:50" x14ac:dyDescent="0.25">
      <c r="T41" s="20"/>
      <c r="U41" s="20"/>
      <c r="V41" s="20"/>
      <c r="W41" s="20"/>
      <c r="X41" s="20"/>
      <c r="AN41" s="20"/>
      <c r="AT41"/>
    </row>
    <row r="42" spans="1:50" x14ac:dyDescent="0.25">
      <c r="T42" s="20"/>
      <c r="U42" s="20"/>
      <c r="V42" s="20"/>
      <c r="W42" s="20"/>
      <c r="X42" s="20"/>
      <c r="AN42" s="20"/>
      <c r="AT42"/>
    </row>
    <row r="43" spans="1:50" x14ac:dyDescent="0.25">
      <c r="T43" s="20"/>
      <c r="U43" s="20"/>
      <c r="V43" s="20"/>
      <c r="W43" s="20"/>
      <c r="X43" s="20"/>
      <c r="AN43" s="20"/>
      <c r="AT43"/>
    </row>
    <row r="44" spans="1:50" x14ac:dyDescent="0.25">
      <c r="T44" s="20"/>
      <c r="U44" s="20"/>
      <c r="V44" s="20"/>
      <c r="W44" s="20"/>
      <c r="X44" s="20"/>
      <c r="AN44" s="20"/>
      <c r="AT44"/>
    </row>
    <row r="45" spans="1:50" x14ac:dyDescent="0.25">
      <c r="T45" s="20"/>
      <c r="U45" s="20"/>
      <c r="V45" s="20"/>
      <c r="W45" s="20"/>
      <c r="X45" s="20"/>
      <c r="AN45" s="20"/>
      <c r="AT45"/>
    </row>
    <row r="46" spans="1:50" x14ac:dyDescent="0.25">
      <c r="T46" s="20"/>
      <c r="U46" s="20"/>
      <c r="V46" s="20"/>
      <c r="W46" s="20"/>
      <c r="X46" s="20"/>
      <c r="AN46" s="20"/>
      <c r="AT46"/>
    </row>
    <row r="47" spans="1:50" x14ac:dyDescent="0.25">
      <c r="T47" s="20"/>
      <c r="U47" s="20"/>
      <c r="V47" s="20"/>
      <c r="W47" s="20"/>
      <c r="X47" s="20"/>
      <c r="AN47" s="20"/>
      <c r="AT47"/>
    </row>
    <row r="48" spans="1:50" x14ac:dyDescent="0.25">
      <c r="T48" s="20"/>
      <c r="U48" s="20"/>
      <c r="V48" s="20"/>
      <c r="W48" s="20"/>
      <c r="X48" s="20"/>
      <c r="AN48" s="20"/>
      <c r="AT48"/>
    </row>
    <row r="49" spans="20:46" x14ac:dyDescent="0.25">
      <c r="T49" s="20"/>
      <c r="U49" s="20"/>
      <c r="V49" s="20"/>
      <c r="W49" s="20"/>
      <c r="X49" s="20"/>
      <c r="AN49" s="20"/>
      <c r="AT49"/>
    </row>
    <row r="50" spans="20:46" x14ac:dyDescent="0.25">
      <c r="W50" s="20"/>
      <c r="X50" s="20"/>
      <c r="AN50" s="20"/>
      <c r="AT50"/>
    </row>
    <row r="51" spans="20:46" x14ac:dyDescent="0.25">
      <c r="W51" s="20"/>
      <c r="X51" s="20"/>
      <c r="AN51" s="20"/>
      <c r="AT51"/>
    </row>
    <row r="52" spans="20:46" x14ac:dyDescent="0.25">
      <c r="W52" s="20"/>
      <c r="X52" s="20"/>
      <c r="AN52" s="20"/>
      <c r="AT52"/>
    </row>
    <row r="53" spans="20:46" x14ac:dyDescent="0.25">
      <c r="W53" s="20"/>
      <c r="X53" s="20"/>
      <c r="AN53" s="20"/>
      <c r="AT53"/>
    </row>
    <row r="54" spans="20:46" x14ac:dyDescent="0.25">
      <c r="W54" s="20"/>
      <c r="X54" s="20"/>
      <c r="AN54" s="20"/>
      <c r="AT54"/>
    </row>
    <row r="55" spans="20:46" x14ac:dyDescent="0.25">
      <c r="W55" s="20"/>
      <c r="X55" s="20"/>
      <c r="AN55" s="20"/>
      <c r="AT55"/>
    </row>
    <row r="56" spans="20:46" x14ac:dyDescent="0.25">
      <c r="W56" s="20"/>
      <c r="X56" s="20"/>
      <c r="AN56" s="20"/>
      <c r="AT56"/>
    </row>
    <row r="57" spans="20:46" x14ac:dyDescent="0.25">
      <c r="W57" s="20"/>
      <c r="X57" s="20"/>
      <c r="AN57" s="20"/>
      <c r="AT57"/>
    </row>
    <row r="58" spans="20:46" x14ac:dyDescent="0.25">
      <c r="AN58" s="20"/>
      <c r="AT58"/>
    </row>
    <row r="59" spans="20:46" x14ac:dyDescent="0.25">
      <c r="AN59" s="20"/>
      <c r="AT59"/>
    </row>
    <row r="60" spans="20:46" x14ac:dyDescent="0.25">
      <c r="AN60" s="20"/>
      <c r="AT60"/>
    </row>
    <row r="61" spans="20:46" x14ac:dyDescent="0.25">
      <c r="AN61" s="20"/>
      <c r="AT61"/>
    </row>
    <row r="62" spans="20:46" x14ac:dyDescent="0.25">
      <c r="AN62" s="20"/>
      <c r="AT62"/>
    </row>
    <row r="63" spans="20:46" x14ac:dyDescent="0.25">
      <c r="AN63" s="20"/>
      <c r="AT63"/>
    </row>
    <row r="64" spans="20:46" x14ac:dyDescent="0.25">
      <c r="AN64" s="20"/>
      <c r="AT64"/>
    </row>
    <row r="65" spans="40:46" x14ac:dyDescent="0.25">
      <c r="AN65" s="20"/>
      <c r="AT65"/>
    </row>
    <row r="66" spans="40:46" x14ac:dyDescent="0.25">
      <c r="AN66" s="20"/>
      <c r="AT66"/>
    </row>
    <row r="67" spans="40:46" x14ac:dyDescent="0.25">
      <c r="AN67" s="20"/>
      <c r="AT67"/>
    </row>
    <row r="68" spans="40:46" x14ac:dyDescent="0.25">
      <c r="AN68" s="20"/>
      <c r="AT68"/>
    </row>
    <row r="69" spans="40:46" x14ac:dyDescent="0.25">
      <c r="AN69" s="20"/>
      <c r="AT69"/>
    </row>
    <row r="70" spans="40:46" x14ac:dyDescent="0.25">
      <c r="AN70" s="20"/>
      <c r="AT70"/>
    </row>
    <row r="71" spans="40:46" x14ac:dyDescent="0.25">
      <c r="AN71" s="20"/>
      <c r="AT71"/>
    </row>
    <row r="72" spans="40:46" x14ac:dyDescent="0.25">
      <c r="AN72" s="20"/>
      <c r="AT72"/>
    </row>
    <row r="73" spans="40:46" x14ac:dyDescent="0.25">
      <c r="AN73" s="20"/>
      <c r="AT73"/>
    </row>
    <row r="74" spans="40:46" x14ac:dyDescent="0.25">
      <c r="AN74" s="20"/>
      <c r="AT74"/>
    </row>
    <row r="75" spans="40:46" x14ac:dyDescent="0.25">
      <c r="AN75" s="20"/>
      <c r="AT75"/>
    </row>
    <row r="76" spans="40:46" x14ac:dyDescent="0.25">
      <c r="AN76" s="20"/>
      <c r="AT76"/>
    </row>
    <row r="77" spans="40:46" x14ac:dyDescent="0.25">
      <c r="AN77" s="20"/>
      <c r="AT77"/>
    </row>
    <row r="78" spans="40:46" x14ac:dyDescent="0.25">
      <c r="AN78" s="20"/>
    </row>
    <row r="95" spans="18:46" x14ac:dyDescent="0.25">
      <c r="R95"/>
    </row>
    <row r="96" spans="18:46" x14ac:dyDescent="0.25">
      <c r="R96"/>
      <c r="AT96"/>
    </row>
    <row r="97" spans="17:46" x14ac:dyDescent="0.25">
      <c r="R97"/>
      <c r="AN97" s="20"/>
      <c r="AT97"/>
    </row>
    <row r="98" spans="17:46" x14ac:dyDescent="0.25">
      <c r="R98"/>
      <c r="AN98" s="20"/>
      <c r="AT98"/>
    </row>
    <row r="99" spans="17:46" x14ac:dyDescent="0.25">
      <c r="R99"/>
      <c r="AN99" s="20"/>
      <c r="AT99"/>
    </row>
    <row r="100" spans="17:46" x14ac:dyDescent="0.25">
      <c r="R100"/>
      <c r="AN100" s="20"/>
      <c r="AT100"/>
    </row>
    <row r="101" spans="17:46" x14ac:dyDescent="0.25">
      <c r="R101"/>
      <c r="AN101" s="20"/>
      <c r="AT101"/>
    </row>
    <row r="102" spans="17:46" x14ac:dyDescent="0.25">
      <c r="R102"/>
      <c r="AN102" s="20"/>
      <c r="AT102"/>
    </row>
    <row r="103" spans="17:46" x14ac:dyDescent="0.25">
      <c r="R103"/>
      <c r="AN103" s="20"/>
      <c r="AT103"/>
    </row>
    <row r="104" spans="17:46" x14ac:dyDescent="0.25">
      <c r="R104"/>
      <c r="AN104" s="20"/>
      <c r="AT104"/>
    </row>
    <row r="105" spans="17:46" x14ac:dyDescent="0.25">
      <c r="R105"/>
      <c r="AN105" s="20"/>
      <c r="AT105"/>
    </row>
    <row r="106" spans="17:46" x14ac:dyDescent="0.25">
      <c r="R106"/>
      <c r="AN106" s="20"/>
      <c r="AT106"/>
    </row>
    <row r="107" spans="17:46" x14ac:dyDescent="0.25">
      <c r="R107"/>
      <c r="AN107" s="20"/>
      <c r="AT107"/>
    </row>
    <row r="108" spans="17:46" x14ac:dyDescent="0.25">
      <c r="R108"/>
      <c r="AN108" s="20"/>
      <c r="AT108"/>
    </row>
    <row r="109" spans="17:46" x14ac:dyDescent="0.25">
      <c r="Q109"/>
      <c r="R109"/>
      <c r="AN109" s="20"/>
      <c r="AT109"/>
    </row>
    <row r="110" spans="17:46" x14ac:dyDescent="0.25">
      <c r="AN110" s="20"/>
      <c r="AS110"/>
      <c r="AT110"/>
    </row>
    <row r="111" spans="17:46" x14ac:dyDescent="0.25">
      <c r="AM111" s="20"/>
      <c r="AN111" s="20"/>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78"/>
  <sheetViews>
    <sheetView topLeftCell="A37" workbookViewId="0">
      <selection activeCell="J39" sqref="J39"/>
    </sheetView>
  </sheetViews>
  <sheetFormatPr defaultRowHeight="15" x14ac:dyDescent="0.25"/>
  <cols>
    <col min="1" max="1" width="8.85546875" style="20"/>
    <col min="2" max="2" width="11.5703125" style="20" bestFit="1" customWidth="1"/>
    <col min="3" max="3" width="10.140625" style="20" bestFit="1" customWidth="1"/>
    <col min="4" max="4" width="11.5703125" style="20" bestFit="1" customWidth="1"/>
    <col min="5" max="5" width="13.140625" style="20" customWidth="1"/>
    <col min="6" max="6" width="10.5703125" style="20" customWidth="1"/>
  </cols>
  <sheetData>
    <row r="1" spans="1:6" x14ac:dyDescent="0.25">
      <c r="A1" s="20" t="s">
        <v>57</v>
      </c>
    </row>
    <row r="2" spans="1:6" x14ac:dyDescent="0.25">
      <c r="B2" s="20" t="s">
        <v>109</v>
      </c>
    </row>
    <row r="3" spans="1:6" x14ac:dyDescent="0.25">
      <c r="A3" s="24" t="s">
        <v>23</v>
      </c>
      <c r="B3" s="52" t="s">
        <v>74</v>
      </c>
      <c r="C3" s="11" t="s">
        <v>75</v>
      </c>
      <c r="D3" s="12" t="s">
        <v>1</v>
      </c>
      <c r="E3" s="13" t="s">
        <v>76</v>
      </c>
      <c r="F3" s="40" t="s">
        <v>77</v>
      </c>
    </row>
    <row r="4" spans="1:6" x14ac:dyDescent="0.25">
      <c r="A4" s="24">
        <v>1986</v>
      </c>
      <c r="B4" s="45">
        <f t="shared" ref="B4:B35" si="0">C4+D4</f>
        <v>6060564.9309281129</v>
      </c>
      <c r="C4" s="26">
        <v>5524202.9309281129</v>
      </c>
      <c r="D4" s="27">
        <v>536362</v>
      </c>
      <c r="E4" s="28">
        <f t="shared" ref="E4:E35" si="1">D4+F4</f>
        <v>7105106.0879082512</v>
      </c>
      <c r="F4" s="41">
        <v>6568744.0879082512</v>
      </c>
    </row>
    <row r="5" spans="1:6" x14ac:dyDescent="0.25">
      <c r="A5" s="24">
        <v>1987</v>
      </c>
      <c r="B5" s="45">
        <f t="shared" si="0"/>
        <v>5056769.5010967804</v>
      </c>
      <c r="C5" s="26">
        <v>4560291.5010967804</v>
      </c>
      <c r="D5" s="27">
        <v>496478</v>
      </c>
      <c r="E5" s="28">
        <f t="shared" si="1"/>
        <v>7667596.7537652506</v>
      </c>
      <c r="F5" s="41">
        <v>7171118.7537652506</v>
      </c>
    </row>
    <row r="6" spans="1:6" x14ac:dyDescent="0.25">
      <c r="A6" s="24">
        <v>1988</v>
      </c>
      <c r="B6" s="45">
        <f t="shared" si="0"/>
        <v>6028426.9274821514</v>
      </c>
      <c r="C6" s="26">
        <v>5503707.9274821514</v>
      </c>
      <c r="D6" s="27">
        <v>524719</v>
      </c>
      <c r="E6" s="28">
        <f t="shared" si="1"/>
        <v>7879047.5863041701</v>
      </c>
      <c r="F6" s="41">
        <v>7354328.5863041701</v>
      </c>
    </row>
    <row r="7" spans="1:6" x14ac:dyDescent="0.25">
      <c r="A7" s="24">
        <v>1989</v>
      </c>
      <c r="B7" s="45">
        <f t="shared" si="0"/>
        <v>11970119.844031485</v>
      </c>
      <c r="C7" s="26">
        <v>10906720.844031485</v>
      </c>
      <c r="D7" s="27">
        <v>1063399</v>
      </c>
      <c r="E7" s="28">
        <f t="shared" si="1"/>
        <v>16916489.595404845</v>
      </c>
      <c r="F7" s="41">
        <v>15853090.595404845</v>
      </c>
    </row>
    <row r="8" spans="1:6" x14ac:dyDescent="0.25">
      <c r="A8" s="24">
        <v>1990</v>
      </c>
      <c r="B8" s="45">
        <f t="shared" si="0"/>
        <v>9749714.7985938136</v>
      </c>
      <c r="C8" s="26">
        <v>8733818.7985938136</v>
      </c>
      <c r="D8" s="27">
        <v>1015896</v>
      </c>
      <c r="E8" s="28">
        <f t="shared" si="1"/>
        <v>13162488.628621344</v>
      </c>
      <c r="F8" s="41">
        <v>12146592.628621344</v>
      </c>
    </row>
    <row r="9" spans="1:6" x14ac:dyDescent="0.25">
      <c r="A9" s="24">
        <v>1991</v>
      </c>
      <c r="B9" s="45">
        <f t="shared" si="0"/>
        <v>13810213.864772685</v>
      </c>
      <c r="C9" s="26">
        <v>12207515.864772685</v>
      </c>
      <c r="D9" s="27">
        <v>1602698</v>
      </c>
      <c r="E9" s="28">
        <f t="shared" si="1"/>
        <v>17821009.521183055</v>
      </c>
      <c r="F9" s="41">
        <v>16218311.521183055</v>
      </c>
    </row>
    <row r="10" spans="1:6" x14ac:dyDescent="0.25">
      <c r="A10" s="24">
        <v>1992</v>
      </c>
      <c r="B10" s="45">
        <f t="shared" si="0"/>
        <v>6817954.2190978797</v>
      </c>
      <c r="C10" s="26">
        <v>6150771.2190978797</v>
      </c>
      <c r="D10" s="27">
        <v>667183</v>
      </c>
      <c r="E10" s="28">
        <f t="shared" si="1"/>
        <v>9310482.7290922962</v>
      </c>
      <c r="F10" s="41">
        <v>8643299.7290922962</v>
      </c>
    </row>
    <row r="11" spans="1:6" x14ac:dyDescent="0.25">
      <c r="A11" s="24">
        <v>1993</v>
      </c>
      <c r="B11" s="45">
        <f t="shared" si="0"/>
        <v>10106874.903118268</v>
      </c>
      <c r="C11" s="26">
        <v>9172481.9031182677</v>
      </c>
      <c r="D11" s="27">
        <v>934393</v>
      </c>
      <c r="E11" s="28">
        <f t="shared" si="1"/>
        <v>10372005.930135721</v>
      </c>
      <c r="F11" s="41">
        <v>9437612.9301357213</v>
      </c>
    </row>
    <row r="12" spans="1:6" x14ac:dyDescent="0.25">
      <c r="A12" s="24">
        <v>1994</v>
      </c>
      <c r="B12" s="45">
        <f t="shared" si="0"/>
        <v>13209634.593423793</v>
      </c>
      <c r="C12" s="26">
        <v>12009568.593423793</v>
      </c>
      <c r="D12" s="27">
        <v>1200066</v>
      </c>
      <c r="E12" s="28">
        <f t="shared" si="1"/>
        <v>12542073.883292759</v>
      </c>
      <c r="F12" s="41">
        <v>11342007.883292759</v>
      </c>
    </row>
    <row r="13" spans="1:6" x14ac:dyDescent="0.25">
      <c r="A13" s="24">
        <v>1995</v>
      </c>
      <c r="B13" s="45">
        <f t="shared" si="0"/>
        <v>16696843.635372801</v>
      </c>
      <c r="C13" s="26">
        <v>14560309.635372801</v>
      </c>
      <c r="D13" s="27">
        <v>2136534</v>
      </c>
      <c r="E13" s="28">
        <f t="shared" si="1"/>
        <v>16187655.047246363</v>
      </c>
      <c r="F13" s="41">
        <v>14051121.047246363</v>
      </c>
    </row>
    <row r="14" spans="1:6" x14ac:dyDescent="0.25">
      <c r="A14" s="24">
        <v>1996</v>
      </c>
      <c r="B14" s="45">
        <f t="shared" si="0"/>
        <v>10412047.498749005</v>
      </c>
      <c r="C14" s="26">
        <v>9186378.4987490047</v>
      </c>
      <c r="D14" s="27">
        <v>1225669</v>
      </c>
      <c r="E14" s="28">
        <f t="shared" si="1"/>
        <v>10657234.658599691</v>
      </c>
      <c r="F14" s="41">
        <v>9431565.6585996915</v>
      </c>
    </row>
    <row r="15" spans="1:6" x14ac:dyDescent="0.25">
      <c r="A15" s="24">
        <v>1997</v>
      </c>
      <c r="B15" s="45">
        <f t="shared" si="0"/>
        <v>16606852.478920419</v>
      </c>
      <c r="C15" s="26">
        <v>15004051.478920419</v>
      </c>
      <c r="D15" s="27">
        <v>1602801</v>
      </c>
      <c r="E15" s="28">
        <f t="shared" si="1"/>
        <v>13119366.986461468</v>
      </c>
      <c r="F15" s="41">
        <v>11516565.986461468</v>
      </c>
    </row>
    <row r="16" spans="1:6" x14ac:dyDescent="0.25">
      <c r="A16" s="24">
        <v>1998</v>
      </c>
      <c r="B16" s="45">
        <f t="shared" si="0"/>
        <v>11227553.454603178</v>
      </c>
      <c r="C16" s="26">
        <v>10403811.454603178</v>
      </c>
      <c r="D16" s="27">
        <v>823742</v>
      </c>
      <c r="E16" s="28">
        <f t="shared" si="1"/>
        <v>9476445.2565550581</v>
      </c>
      <c r="F16" s="41">
        <v>8652703.2565550581</v>
      </c>
    </row>
    <row r="17" spans="1:6" x14ac:dyDescent="0.25">
      <c r="A17" s="24">
        <v>1999</v>
      </c>
      <c r="B17" s="45">
        <f t="shared" si="0"/>
        <v>13499350.912578339</v>
      </c>
      <c r="C17" s="26">
        <v>12452189.912578339</v>
      </c>
      <c r="D17" s="27">
        <v>1047161</v>
      </c>
      <c r="E17" s="28">
        <f t="shared" si="1"/>
        <v>15932741.008898152</v>
      </c>
      <c r="F17" s="41">
        <v>14885580.008898152</v>
      </c>
    </row>
    <row r="18" spans="1:6" x14ac:dyDescent="0.25">
      <c r="A18" s="24">
        <v>2000</v>
      </c>
      <c r="B18" s="45">
        <f t="shared" si="0"/>
        <v>16992839.725364458</v>
      </c>
      <c r="C18" s="26">
        <v>16005213.725364458</v>
      </c>
      <c r="D18" s="27">
        <v>987626</v>
      </c>
      <c r="E18" s="28">
        <f t="shared" si="1"/>
        <v>20368994.566114813</v>
      </c>
      <c r="F18" s="41">
        <v>19381368.566114813</v>
      </c>
    </row>
    <row r="19" spans="1:6" x14ac:dyDescent="0.25">
      <c r="A19" s="24">
        <v>2001</v>
      </c>
      <c r="B19" s="45">
        <f t="shared" si="0"/>
        <v>15352444.210521417</v>
      </c>
      <c r="C19" s="26">
        <v>14587068.210521417</v>
      </c>
      <c r="D19" s="27">
        <v>765376</v>
      </c>
      <c r="E19" s="28">
        <f t="shared" si="1"/>
        <v>17944000.609758183</v>
      </c>
      <c r="F19" s="41">
        <v>17178624.609758183</v>
      </c>
    </row>
    <row r="20" spans="1:6" x14ac:dyDescent="0.25">
      <c r="A20" s="24">
        <v>2002</v>
      </c>
      <c r="B20" s="45">
        <f t="shared" si="0"/>
        <v>16602519.692637533</v>
      </c>
      <c r="C20" s="26">
        <v>15894427.692637533</v>
      </c>
      <c r="D20" s="27">
        <v>708092</v>
      </c>
      <c r="E20" s="28">
        <f t="shared" si="1"/>
        <v>18731750.691262152</v>
      </c>
      <c r="F20" s="41">
        <v>18023658.691262152</v>
      </c>
    </row>
    <row r="21" spans="1:6" x14ac:dyDescent="0.25">
      <c r="A21" s="24">
        <v>2003</v>
      </c>
      <c r="B21" s="45">
        <f t="shared" si="0"/>
        <v>10634645.346522732</v>
      </c>
      <c r="C21" s="26">
        <v>9911137.3465227317</v>
      </c>
      <c r="D21" s="27">
        <v>723508</v>
      </c>
      <c r="E21" s="28">
        <f t="shared" si="1"/>
        <v>14564094.360176375</v>
      </c>
      <c r="F21" s="41">
        <v>13840586.360176375</v>
      </c>
    </row>
    <row r="22" spans="1:6" x14ac:dyDescent="0.25">
      <c r="A22" s="24">
        <v>2004</v>
      </c>
      <c r="B22" s="45">
        <f t="shared" si="0"/>
        <v>8094792.0324512608</v>
      </c>
      <c r="C22" s="26">
        <v>7235090.0324512608</v>
      </c>
      <c r="D22" s="27">
        <v>859702</v>
      </c>
      <c r="E22" s="28">
        <f t="shared" si="1"/>
        <v>11098162.87509766</v>
      </c>
      <c r="F22" s="41">
        <v>10238460.87509766</v>
      </c>
    </row>
    <row r="23" spans="1:6" x14ac:dyDescent="0.25">
      <c r="A23" s="24">
        <v>2005</v>
      </c>
      <c r="B23" s="45">
        <f t="shared" si="0"/>
        <v>9206927.6281992458</v>
      </c>
      <c r="C23" s="26">
        <v>8629312.6281992458</v>
      </c>
      <c r="D23" s="27">
        <v>577615</v>
      </c>
      <c r="E23" s="28">
        <f t="shared" si="1"/>
        <v>11606173.495946305</v>
      </c>
      <c r="F23" s="41">
        <v>11028558.495946305</v>
      </c>
    </row>
    <row r="24" spans="1:6" x14ac:dyDescent="0.25">
      <c r="A24" s="24">
        <v>2006</v>
      </c>
      <c r="B24" s="45">
        <f t="shared" si="0"/>
        <v>9548515.0795849655</v>
      </c>
      <c r="C24" s="26">
        <v>8898207.0795849655</v>
      </c>
      <c r="D24" s="27">
        <v>650308</v>
      </c>
      <c r="E24" s="28">
        <f t="shared" si="1"/>
        <v>14760431.362943634</v>
      </c>
      <c r="F24" s="41">
        <v>14110123.362943634</v>
      </c>
    </row>
    <row r="25" spans="1:6" x14ac:dyDescent="0.25">
      <c r="A25" s="24">
        <v>2007</v>
      </c>
      <c r="B25" s="45">
        <f t="shared" si="0"/>
        <v>10598060.753843348</v>
      </c>
      <c r="C25" s="26">
        <v>9598898.7538433485</v>
      </c>
      <c r="D25" s="27">
        <v>999162</v>
      </c>
      <c r="E25" s="28">
        <f t="shared" si="1"/>
        <v>14409861.114290779</v>
      </c>
      <c r="F25" s="41">
        <v>13410699.114290779</v>
      </c>
    </row>
    <row r="26" spans="1:6" x14ac:dyDescent="0.25">
      <c r="A26" s="24">
        <v>2008</v>
      </c>
      <c r="B26" s="45">
        <f t="shared" si="0"/>
        <v>8669919.7828414813</v>
      </c>
      <c r="C26" s="26">
        <v>7833546.7828414803</v>
      </c>
      <c r="D26" s="27">
        <v>836373</v>
      </c>
      <c r="E26" s="28">
        <f t="shared" si="1"/>
        <v>11125956.120446386</v>
      </c>
      <c r="F26" s="41">
        <v>10289583.120446386</v>
      </c>
    </row>
    <row r="27" spans="1:6" x14ac:dyDescent="0.25">
      <c r="A27" s="24">
        <v>2009</v>
      </c>
      <c r="B27" s="45">
        <f t="shared" si="0"/>
        <v>8866207.6298221871</v>
      </c>
      <c r="C27" s="26">
        <v>7570194.6298221862</v>
      </c>
      <c r="D27" s="27">
        <v>1296013</v>
      </c>
      <c r="E27" s="28">
        <f t="shared" si="1"/>
        <v>16259670.229118079</v>
      </c>
      <c r="F27" s="41">
        <v>14963657.229118079</v>
      </c>
    </row>
    <row r="28" spans="1:6" x14ac:dyDescent="0.25">
      <c r="A28" s="24">
        <v>2010</v>
      </c>
      <c r="B28" s="45">
        <f t="shared" si="0"/>
        <v>6958768.3442135593</v>
      </c>
      <c r="C28" s="26">
        <v>6243399.3442135593</v>
      </c>
      <c r="D28" s="27">
        <v>715369</v>
      </c>
      <c r="E28" s="28">
        <f t="shared" si="1"/>
        <v>10661865.262597099</v>
      </c>
      <c r="F28" s="41">
        <v>9946496.2625970989</v>
      </c>
    </row>
    <row r="29" spans="1:6" x14ac:dyDescent="0.25">
      <c r="A29" s="24">
        <v>2011</v>
      </c>
      <c r="B29" s="45">
        <f t="shared" si="0"/>
        <v>7321480.6223115101</v>
      </c>
      <c r="C29" s="26">
        <v>6527039.6223115101</v>
      </c>
      <c r="D29" s="27">
        <v>794441</v>
      </c>
      <c r="E29" s="28">
        <f t="shared" si="1"/>
        <v>13982145.216142507</v>
      </c>
      <c r="F29" s="41">
        <v>13187704.216142507</v>
      </c>
    </row>
    <row r="30" spans="1:6" x14ac:dyDescent="0.25">
      <c r="A30" s="24">
        <v>2012</v>
      </c>
      <c r="B30" s="45">
        <f t="shared" si="0"/>
        <v>6964789.5607649405</v>
      </c>
      <c r="C30" s="26">
        <v>6102749.5607649405</v>
      </c>
      <c r="D30" s="27">
        <v>862040</v>
      </c>
      <c r="E30" s="28">
        <f t="shared" si="1"/>
        <v>12181305.507770803</v>
      </c>
      <c r="F30" s="41">
        <v>11319265.507770803</v>
      </c>
    </row>
    <row r="31" spans="1:6" x14ac:dyDescent="0.25">
      <c r="A31" s="24">
        <v>2013</v>
      </c>
      <c r="B31" s="45">
        <f t="shared" si="0"/>
        <v>4784998.4404650684</v>
      </c>
      <c r="C31" s="26">
        <v>4028542.4404650689</v>
      </c>
      <c r="D31" s="27">
        <v>756456</v>
      </c>
      <c r="E31" s="28">
        <f t="shared" si="1"/>
        <v>9471309.7719850689</v>
      </c>
      <c r="F31" s="41">
        <v>8714853.7719850689</v>
      </c>
    </row>
    <row r="32" spans="1:6" x14ac:dyDescent="0.25">
      <c r="A32" s="24">
        <v>2014</v>
      </c>
      <c r="B32" s="45">
        <f t="shared" si="0"/>
        <v>6552523.7106624721</v>
      </c>
      <c r="C32" s="26">
        <v>5249534.7106624721</v>
      </c>
      <c r="D32" s="27">
        <v>1302989</v>
      </c>
      <c r="E32" s="28">
        <f t="shared" si="1"/>
        <v>15182966.97879179</v>
      </c>
      <c r="F32" s="41">
        <v>13879977.97879179</v>
      </c>
    </row>
    <row r="33" spans="1:8" s="20" customFormat="1" x14ac:dyDescent="0.25">
      <c r="A33" s="24">
        <v>2015</v>
      </c>
      <c r="B33" s="45">
        <f t="shared" si="0"/>
        <v>8666002.5900682546</v>
      </c>
      <c r="C33" s="26">
        <v>7555898.5900682556</v>
      </c>
      <c r="D33" s="27">
        <v>1110104</v>
      </c>
      <c r="E33" s="28">
        <f t="shared" si="1"/>
        <v>21454154.870058242</v>
      </c>
      <c r="F33" s="41">
        <v>20344050.870058242</v>
      </c>
    </row>
    <row r="34" spans="1:8" s="20" customFormat="1" x14ac:dyDescent="0.25">
      <c r="A34" s="24">
        <v>2016</v>
      </c>
      <c r="B34" s="45">
        <f t="shared" si="0"/>
        <v>7238649.1024698839</v>
      </c>
      <c r="C34" s="26">
        <v>6301310.1024698839</v>
      </c>
      <c r="D34" s="27">
        <v>937339</v>
      </c>
      <c r="E34" s="28">
        <f t="shared" si="1"/>
        <v>15957901.223387077</v>
      </c>
      <c r="F34" s="41">
        <v>15020562.223387077</v>
      </c>
    </row>
    <row r="35" spans="1:8" x14ac:dyDescent="0.25">
      <c r="A35" s="24">
        <v>2017</v>
      </c>
      <c r="B35" s="45">
        <f t="shared" si="0"/>
        <v>4245996.8923514634</v>
      </c>
      <c r="C35" s="26">
        <v>3770730.892351463</v>
      </c>
      <c r="D35" s="27">
        <v>475266</v>
      </c>
      <c r="E35" s="28">
        <f t="shared" si="1"/>
        <v>11233004.451992178</v>
      </c>
      <c r="F35" s="41">
        <v>10757738.451992178</v>
      </c>
    </row>
    <row r="36" spans="1:8" x14ac:dyDescent="0.25">
      <c r="A36" s="100" t="s">
        <v>105</v>
      </c>
      <c r="B36" s="8"/>
      <c r="C36" s="25"/>
      <c r="D36" s="8">
        <f>AVERAGE(D4:D26)</f>
        <v>955863.60869565222</v>
      </c>
      <c r="E36" s="8">
        <f t="shared" ref="E36:F36" si="2">AVERAGE(E4:E26)</f>
        <v>13163442.124761073</v>
      </c>
      <c r="F36" s="8">
        <f t="shared" si="2"/>
        <v>12207578.516065421</v>
      </c>
    </row>
    <row r="37" spans="1:8" x14ac:dyDescent="0.25">
      <c r="A37" s="100" t="s">
        <v>106</v>
      </c>
      <c r="B37" s="8"/>
      <c r="D37" s="8">
        <f>AVERAGE(D24:D26)</f>
        <v>828614.33333333337</v>
      </c>
      <c r="E37" s="8">
        <f t="shared" ref="E37:F37" si="3">AVERAGE(E24:E26)</f>
        <v>13432082.865893601</v>
      </c>
      <c r="F37" s="8">
        <f t="shared" si="3"/>
        <v>12603468.532560267</v>
      </c>
    </row>
    <row r="38" spans="1:8" x14ac:dyDescent="0.25">
      <c r="B38" s="33"/>
    </row>
    <row r="39" spans="1:8" x14ac:dyDescent="0.25">
      <c r="B39" s="50"/>
      <c r="C39" s="50"/>
      <c r="D39" s="50"/>
    </row>
    <row r="40" spans="1:8" x14ac:dyDescent="0.25">
      <c r="B40" s="8"/>
      <c r="C40" s="8"/>
      <c r="D40" s="8"/>
    </row>
    <row r="41" spans="1:8" x14ac:dyDescent="0.25">
      <c r="B41" s="8"/>
      <c r="C41" s="8"/>
      <c r="D41" s="8"/>
    </row>
    <row r="43" spans="1:8" x14ac:dyDescent="0.25">
      <c r="B43" s="20" t="s">
        <v>108</v>
      </c>
    </row>
    <row r="44" spans="1:8" x14ac:dyDescent="0.25">
      <c r="A44" s="24" t="s">
        <v>23</v>
      </c>
      <c r="B44" s="52" t="s">
        <v>74</v>
      </c>
      <c r="C44" s="11" t="s">
        <v>75</v>
      </c>
      <c r="D44" s="12" t="s">
        <v>1</v>
      </c>
      <c r="E44" s="13" t="s">
        <v>76</v>
      </c>
      <c r="F44" s="40" t="s">
        <v>77</v>
      </c>
    </row>
    <row r="45" spans="1:8" x14ac:dyDescent="0.25">
      <c r="A45" s="24">
        <v>1986</v>
      </c>
      <c r="B45" s="45">
        <f t="shared" ref="B45:B76" si="4">C45+D45</f>
        <v>7851388.9991642693</v>
      </c>
      <c r="C45" s="26">
        <v>7315026.9991642693</v>
      </c>
      <c r="D45" s="27">
        <v>536362</v>
      </c>
      <c r="E45" s="28">
        <f t="shared" ref="E45:E76" si="5">D45+F45</f>
        <v>9211851.6146915536</v>
      </c>
      <c r="F45" s="41">
        <v>8675489.6146915536</v>
      </c>
      <c r="H45" s="39"/>
    </row>
    <row r="46" spans="1:8" x14ac:dyDescent="0.25">
      <c r="A46" s="24">
        <v>1987</v>
      </c>
      <c r="B46" s="45">
        <f t="shared" si="4"/>
        <v>8821191.8176168017</v>
      </c>
      <c r="C46" s="26">
        <v>8324713.8176168008</v>
      </c>
      <c r="D46" s="27">
        <v>496478</v>
      </c>
      <c r="E46" s="28">
        <f t="shared" si="5"/>
        <v>9809251.4743952546</v>
      </c>
      <c r="F46" s="41">
        <v>9312773.4743952546</v>
      </c>
      <c r="H46" s="39"/>
    </row>
    <row r="47" spans="1:8" x14ac:dyDescent="0.25">
      <c r="A47" s="24">
        <v>1988</v>
      </c>
      <c r="B47" s="45">
        <f t="shared" si="4"/>
        <v>6118582.1091004489</v>
      </c>
      <c r="C47" s="26">
        <v>5593863.1091004489</v>
      </c>
      <c r="D47" s="27">
        <v>524719</v>
      </c>
      <c r="E47" s="28">
        <f t="shared" si="5"/>
        <v>9824545.2669321708</v>
      </c>
      <c r="F47" s="41">
        <v>9299826.2669321708</v>
      </c>
      <c r="H47" s="39"/>
    </row>
    <row r="48" spans="1:8" x14ac:dyDescent="0.25">
      <c r="A48" s="24">
        <v>1989</v>
      </c>
      <c r="B48" s="45">
        <f t="shared" si="4"/>
        <v>14647322.976219742</v>
      </c>
      <c r="C48" s="26">
        <v>13583923.976219742</v>
      </c>
      <c r="D48" s="27">
        <v>1063399</v>
      </c>
      <c r="E48" s="28">
        <f t="shared" si="5"/>
        <v>27859599.781757865</v>
      </c>
      <c r="F48" s="41">
        <v>26796200.781757865</v>
      </c>
      <c r="H48" s="39"/>
    </row>
    <row r="49" spans="1:8" x14ac:dyDescent="0.25">
      <c r="A49" s="24">
        <v>1990</v>
      </c>
      <c r="B49" s="45">
        <f t="shared" si="4"/>
        <v>14363898.566634782</v>
      </c>
      <c r="C49" s="26">
        <v>13348002.566634782</v>
      </c>
      <c r="D49" s="27">
        <v>1015896</v>
      </c>
      <c r="E49" s="28">
        <f t="shared" si="5"/>
        <v>26392447.031705696</v>
      </c>
      <c r="F49" s="41">
        <v>25376551.031705696</v>
      </c>
      <c r="H49" s="39"/>
    </row>
    <row r="50" spans="1:8" x14ac:dyDescent="0.25">
      <c r="A50" s="24">
        <v>1991</v>
      </c>
      <c r="B50" s="45">
        <f t="shared" si="4"/>
        <v>19511504.356154062</v>
      </c>
      <c r="C50" s="26">
        <v>17908806.356154062</v>
      </c>
      <c r="D50" s="27">
        <v>1602698</v>
      </c>
      <c r="E50" s="28">
        <f t="shared" si="5"/>
        <v>30739104.511346918</v>
      </c>
      <c r="F50" s="41">
        <v>29136406.511346918</v>
      </c>
      <c r="H50" s="39"/>
    </row>
    <row r="51" spans="1:8" x14ac:dyDescent="0.25">
      <c r="A51" s="24">
        <v>1992</v>
      </c>
      <c r="B51" s="45">
        <f t="shared" si="4"/>
        <v>10414427.651715139</v>
      </c>
      <c r="C51" s="26">
        <v>9747244.6517151389</v>
      </c>
      <c r="D51" s="27">
        <v>667183</v>
      </c>
      <c r="E51" s="28">
        <f t="shared" si="5"/>
        <v>20168855.034973178</v>
      </c>
      <c r="F51" s="41">
        <v>19501672.034973178</v>
      </c>
      <c r="H51" s="39"/>
    </row>
    <row r="52" spans="1:8" x14ac:dyDescent="0.25">
      <c r="A52" s="24">
        <v>1993</v>
      </c>
      <c r="B52" s="45">
        <f t="shared" si="4"/>
        <v>13884875.652452605</v>
      </c>
      <c r="C52" s="26">
        <v>12950482.652452605</v>
      </c>
      <c r="D52" s="27">
        <v>934393</v>
      </c>
      <c r="E52" s="28">
        <f t="shared" si="5"/>
        <v>17139218.205604717</v>
      </c>
      <c r="F52" s="41">
        <v>16204825.205604715</v>
      </c>
      <c r="H52" s="39"/>
    </row>
    <row r="53" spans="1:8" x14ac:dyDescent="0.25">
      <c r="A53" s="24">
        <v>1994</v>
      </c>
      <c r="B53" s="45">
        <f t="shared" si="4"/>
        <v>15492246.191793693</v>
      </c>
      <c r="C53" s="26">
        <v>14292180.191793693</v>
      </c>
      <c r="D53" s="27">
        <v>1200066</v>
      </c>
      <c r="E53" s="28">
        <f t="shared" si="5"/>
        <v>17156412.268655352</v>
      </c>
      <c r="F53" s="41">
        <v>15956346.268655354</v>
      </c>
      <c r="H53" s="39"/>
    </row>
    <row r="54" spans="1:8" x14ac:dyDescent="0.25">
      <c r="A54" s="24">
        <v>1995</v>
      </c>
      <c r="B54" s="45">
        <f t="shared" si="4"/>
        <v>22926451.87091827</v>
      </c>
      <c r="C54" s="26">
        <v>20789917.87091827</v>
      </c>
      <c r="D54" s="27">
        <v>2136534</v>
      </c>
      <c r="E54" s="28">
        <f t="shared" si="5"/>
        <v>25757940.441264648</v>
      </c>
      <c r="F54" s="41">
        <v>23621406.441264648</v>
      </c>
      <c r="H54" s="39"/>
    </row>
    <row r="55" spans="1:8" x14ac:dyDescent="0.25">
      <c r="A55" s="24">
        <v>1996</v>
      </c>
      <c r="B55" s="45">
        <f t="shared" si="4"/>
        <v>15173724.511134151</v>
      </c>
      <c r="C55" s="26">
        <v>13948055.511134151</v>
      </c>
      <c r="D55" s="27">
        <v>1225669</v>
      </c>
      <c r="E55" s="28">
        <f t="shared" si="5"/>
        <v>18354469.425579689</v>
      </c>
      <c r="F55" s="41">
        <v>17128800.425579689</v>
      </c>
      <c r="H55" s="39"/>
    </row>
    <row r="56" spans="1:8" x14ac:dyDescent="0.25">
      <c r="A56" s="24">
        <v>1997</v>
      </c>
      <c r="B56" s="45">
        <f t="shared" si="4"/>
        <v>28703733.014319155</v>
      </c>
      <c r="C56" s="26">
        <v>27100932.014319155</v>
      </c>
      <c r="D56" s="27">
        <v>1602801</v>
      </c>
      <c r="E56" s="28">
        <f t="shared" si="5"/>
        <v>32153534.755265772</v>
      </c>
      <c r="F56" s="41">
        <v>30550733.755265772</v>
      </c>
      <c r="H56" s="39"/>
    </row>
    <row r="57" spans="1:8" x14ac:dyDescent="0.25">
      <c r="A57" s="24">
        <v>1998</v>
      </c>
      <c r="B57" s="45">
        <f t="shared" si="4"/>
        <v>15934814.148338247</v>
      </c>
      <c r="C57" s="26">
        <v>15111072.148338247</v>
      </c>
      <c r="D57" s="27">
        <v>823742</v>
      </c>
      <c r="E57" s="28">
        <f t="shared" si="5"/>
        <v>19433097.406445939</v>
      </c>
      <c r="F57" s="41">
        <v>18609355.406445939</v>
      </c>
      <c r="H57" s="39"/>
    </row>
    <row r="58" spans="1:8" x14ac:dyDescent="0.25">
      <c r="A58" s="24">
        <v>1999</v>
      </c>
      <c r="B58" s="45">
        <f t="shared" si="4"/>
        <v>17003021.890409529</v>
      </c>
      <c r="C58" s="26">
        <v>15955860.890409529</v>
      </c>
      <c r="D58" s="27">
        <v>1047161</v>
      </c>
      <c r="E58" s="28">
        <f t="shared" si="5"/>
        <v>21443914.485486299</v>
      </c>
      <c r="F58" s="41">
        <v>20396753.485486299</v>
      </c>
      <c r="H58" s="39"/>
    </row>
    <row r="59" spans="1:8" x14ac:dyDescent="0.25">
      <c r="A59" s="24">
        <v>2000</v>
      </c>
      <c r="B59" s="45">
        <f t="shared" si="4"/>
        <v>18981867.173414815</v>
      </c>
      <c r="C59" s="26">
        <v>17994241.173414815</v>
      </c>
      <c r="D59" s="27">
        <v>987626</v>
      </c>
      <c r="E59" s="28">
        <f t="shared" si="5"/>
        <v>24704662.431525208</v>
      </c>
      <c r="F59" s="41">
        <v>23717036.431525208</v>
      </c>
      <c r="H59" s="39"/>
    </row>
    <row r="60" spans="1:8" x14ac:dyDescent="0.25">
      <c r="A60" s="24">
        <v>2001</v>
      </c>
      <c r="B60" s="45">
        <f t="shared" si="4"/>
        <v>17692529.255725637</v>
      </c>
      <c r="C60" s="26">
        <v>16927153.255725637</v>
      </c>
      <c r="D60" s="27">
        <v>765376</v>
      </c>
      <c r="E60" s="28">
        <f t="shared" si="5"/>
        <v>23449153.149034478</v>
      </c>
      <c r="F60" s="41">
        <v>22683777.149034478</v>
      </c>
      <c r="H60" s="39"/>
    </row>
    <row r="61" spans="1:8" x14ac:dyDescent="0.25">
      <c r="A61" s="24">
        <v>2002</v>
      </c>
      <c r="B61" s="45">
        <f t="shared" si="4"/>
        <v>18375016.267680369</v>
      </c>
      <c r="C61" s="26">
        <v>17666924.267680369</v>
      </c>
      <c r="D61" s="27">
        <v>708092</v>
      </c>
      <c r="E61" s="28">
        <f t="shared" si="5"/>
        <v>21339512.063031707</v>
      </c>
      <c r="F61" s="41">
        <v>20631420.063031707</v>
      </c>
      <c r="H61" s="39"/>
    </row>
    <row r="62" spans="1:8" x14ac:dyDescent="0.25">
      <c r="A62" s="24">
        <v>2003</v>
      </c>
      <c r="B62" s="45">
        <f t="shared" si="4"/>
        <v>12849682.074471444</v>
      </c>
      <c r="C62" s="26">
        <v>12126174.074471444</v>
      </c>
      <c r="D62" s="27">
        <v>723508</v>
      </c>
      <c r="E62" s="28">
        <f t="shared" si="5"/>
        <v>18221919.693231303</v>
      </c>
      <c r="F62" s="41">
        <v>17498411.693231303</v>
      </c>
      <c r="H62" s="39"/>
    </row>
    <row r="63" spans="1:8" x14ac:dyDescent="0.25">
      <c r="A63" s="24">
        <v>2004</v>
      </c>
      <c r="B63" s="45">
        <f t="shared" si="4"/>
        <v>9655291.6572973318</v>
      </c>
      <c r="C63" s="26">
        <v>8795589.6572973318</v>
      </c>
      <c r="D63" s="27">
        <v>859702</v>
      </c>
      <c r="E63" s="28">
        <f t="shared" si="5"/>
        <v>12745930.78361872</v>
      </c>
      <c r="F63" s="41">
        <v>11886228.78361872</v>
      </c>
      <c r="H63" s="39"/>
    </row>
    <row r="64" spans="1:8" x14ac:dyDescent="0.25">
      <c r="A64" s="24">
        <v>2005</v>
      </c>
      <c r="B64" s="45">
        <f t="shared" si="4"/>
        <v>10366964.731967703</v>
      </c>
      <c r="C64" s="26">
        <v>9789349.7319677025</v>
      </c>
      <c r="D64" s="27">
        <v>577615</v>
      </c>
      <c r="E64" s="28">
        <f t="shared" si="5"/>
        <v>13346411.221766204</v>
      </c>
      <c r="F64" s="41">
        <v>12768796.221766204</v>
      </c>
      <c r="H64" s="39"/>
    </row>
    <row r="65" spans="1:8" x14ac:dyDescent="0.25">
      <c r="A65" s="24">
        <v>2006</v>
      </c>
      <c r="B65" s="45">
        <f t="shared" si="4"/>
        <v>10562473.444387468</v>
      </c>
      <c r="C65" s="26">
        <v>9912165.4443874676</v>
      </c>
      <c r="D65" s="27">
        <v>650308</v>
      </c>
      <c r="E65" s="28">
        <f t="shared" si="5"/>
        <v>16864505.217188634</v>
      </c>
      <c r="F65" s="41">
        <v>16214197.217188636</v>
      </c>
      <c r="H65" s="39"/>
    </row>
    <row r="66" spans="1:8" x14ac:dyDescent="0.25">
      <c r="A66" s="24">
        <v>2007</v>
      </c>
      <c r="B66" s="45">
        <f t="shared" si="4"/>
        <v>11887789.96064917</v>
      </c>
      <c r="C66" s="26">
        <v>10888627.96064917</v>
      </c>
      <c r="D66" s="27">
        <v>999162</v>
      </c>
      <c r="E66" s="28">
        <f t="shared" si="5"/>
        <v>17290937.387608744</v>
      </c>
      <c r="F66" s="41">
        <v>16291775.387608746</v>
      </c>
      <c r="H66" s="39"/>
    </row>
    <row r="67" spans="1:8" x14ac:dyDescent="0.25">
      <c r="A67" s="24">
        <v>2008</v>
      </c>
      <c r="B67" s="45">
        <f t="shared" si="4"/>
        <v>10159791.582422338</v>
      </c>
      <c r="C67" s="26">
        <v>9323418.5824223384</v>
      </c>
      <c r="D67" s="27">
        <v>836373</v>
      </c>
      <c r="E67" s="28">
        <f t="shared" si="5"/>
        <v>13787663.438661084</v>
      </c>
      <c r="F67" s="41">
        <v>12951290.438661084</v>
      </c>
      <c r="H67" s="39"/>
    </row>
    <row r="68" spans="1:8" x14ac:dyDescent="0.25">
      <c r="A68" s="24">
        <v>2009</v>
      </c>
      <c r="B68" s="45">
        <f t="shared" si="4"/>
        <v>10213772.349225808</v>
      </c>
      <c r="C68" s="26">
        <v>8917759.3492258079</v>
      </c>
      <c r="D68" s="27">
        <v>1296013</v>
      </c>
      <c r="E68" s="28">
        <f t="shared" si="5"/>
        <v>18463238.083089069</v>
      </c>
      <c r="F68" s="41">
        <v>17167225.083089069</v>
      </c>
      <c r="H68" s="39"/>
    </row>
    <row r="69" spans="1:8" x14ac:dyDescent="0.25">
      <c r="A69" s="24">
        <v>2010</v>
      </c>
      <c r="B69" s="45">
        <f t="shared" si="4"/>
        <v>7636932.2101976955</v>
      </c>
      <c r="C69" s="26">
        <v>6921563.2101976955</v>
      </c>
      <c r="D69" s="27">
        <v>715369</v>
      </c>
      <c r="E69" s="28">
        <f t="shared" si="5"/>
        <v>11862407.422156174</v>
      </c>
      <c r="F69" s="41">
        <v>11147038.422156174</v>
      </c>
      <c r="H69" s="39"/>
    </row>
    <row r="70" spans="1:8" x14ac:dyDescent="0.25">
      <c r="A70" s="24">
        <v>2011</v>
      </c>
      <c r="B70" s="45">
        <f t="shared" si="4"/>
        <v>8232545.2247339506</v>
      </c>
      <c r="C70" s="26">
        <v>7438104.2247339506</v>
      </c>
      <c r="D70" s="27">
        <v>794441</v>
      </c>
      <c r="E70" s="28">
        <f t="shared" si="5"/>
        <v>15741290.102028606</v>
      </c>
      <c r="F70" s="41">
        <v>14946849.102028606</v>
      </c>
      <c r="H70" s="39"/>
    </row>
    <row r="71" spans="1:8" x14ac:dyDescent="0.25">
      <c r="A71" s="24">
        <v>2012</v>
      </c>
      <c r="B71" s="45">
        <f t="shared" si="4"/>
        <v>8132419.4803202804</v>
      </c>
      <c r="C71" s="26">
        <v>7270379.4803202804</v>
      </c>
      <c r="D71" s="27">
        <v>862040</v>
      </c>
      <c r="E71" s="28">
        <f t="shared" si="5"/>
        <v>14552742.946863802</v>
      </c>
      <c r="F71" s="41">
        <v>13690702.946863802</v>
      </c>
      <c r="H71" s="39"/>
    </row>
    <row r="72" spans="1:8" x14ac:dyDescent="0.25">
      <c r="A72" s="24">
        <v>2013</v>
      </c>
      <c r="B72" s="45">
        <f t="shared" si="4"/>
        <v>7102660.8917994685</v>
      </c>
      <c r="C72" s="26">
        <v>6346204.8917994685</v>
      </c>
      <c r="D72" s="27">
        <v>756456</v>
      </c>
      <c r="E72" s="28">
        <f t="shared" si="5"/>
        <v>15518328.765543668</v>
      </c>
      <c r="F72" s="41">
        <v>14761872.765543668</v>
      </c>
      <c r="H72" s="39"/>
    </row>
    <row r="73" spans="1:8" x14ac:dyDescent="0.25">
      <c r="A73" s="24">
        <v>2014</v>
      </c>
      <c r="B73" s="45">
        <f t="shared" si="4"/>
        <v>8108699.553013633</v>
      </c>
      <c r="C73" s="26">
        <v>6805710.553013633</v>
      </c>
      <c r="D73" s="27">
        <v>1302989</v>
      </c>
      <c r="E73" s="28">
        <f t="shared" si="5"/>
        <v>17814486.237522196</v>
      </c>
      <c r="F73" s="41">
        <v>16511497.237522196</v>
      </c>
      <c r="H73" s="39"/>
    </row>
    <row r="74" spans="1:8" x14ac:dyDescent="0.25">
      <c r="A74" s="24">
        <v>2015</v>
      </c>
      <c r="B74" s="45">
        <f t="shared" si="4"/>
        <v>11707066.971492907</v>
      </c>
      <c r="C74" s="26">
        <v>10596962.971492907</v>
      </c>
      <c r="D74" s="27">
        <v>1110104</v>
      </c>
      <c r="E74" s="28">
        <f t="shared" si="5"/>
        <v>26391412.129960258</v>
      </c>
      <c r="F74" s="41">
        <v>25281308.129960258</v>
      </c>
      <c r="H74" s="39"/>
    </row>
    <row r="75" spans="1:8" x14ac:dyDescent="0.25">
      <c r="A75" s="24">
        <v>2016</v>
      </c>
      <c r="B75" s="45">
        <f t="shared" si="4"/>
        <v>8073978.3623446384</v>
      </c>
      <c r="C75" s="26">
        <v>7136639.3623446384</v>
      </c>
      <c r="D75" s="27">
        <v>937339</v>
      </c>
      <c r="E75" s="28">
        <f t="shared" si="5"/>
        <v>17136876.359513976</v>
      </c>
      <c r="F75" s="41">
        <v>16199537.359513978</v>
      </c>
      <c r="H75" s="39"/>
    </row>
    <row r="76" spans="1:8" x14ac:dyDescent="0.25">
      <c r="A76" s="24">
        <v>2017</v>
      </c>
      <c r="B76" s="45">
        <f t="shared" si="4"/>
        <v>5261107.1780934045</v>
      </c>
      <c r="C76" s="26">
        <v>4785841.1780934045</v>
      </c>
      <c r="D76" s="27">
        <v>475266</v>
      </c>
      <c r="E76" s="28">
        <f t="shared" si="5"/>
        <v>12625297.260455919</v>
      </c>
      <c r="F76" s="41">
        <v>12150031.260455919</v>
      </c>
      <c r="H76" s="39"/>
    </row>
    <row r="77" spans="1:8" x14ac:dyDescent="0.25">
      <c r="A77" s="104" t="s">
        <v>105</v>
      </c>
      <c r="B77" s="8"/>
      <c r="C77" s="25"/>
      <c r="D77" s="8">
        <f>AVERAGE(D45:D67)</f>
        <v>955863.60869565222</v>
      </c>
      <c r="E77" s="8">
        <f t="shared" ref="E77:F77" si="6">AVERAGE(E45:E67)</f>
        <v>19443258.134337883</v>
      </c>
      <c r="F77" s="8">
        <f t="shared" si="6"/>
        <v>18487394.525642231</v>
      </c>
    </row>
    <row r="78" spans="1:8" x14ac:dyDescent="0.25">
      <c r="A78" s="104" t="s">
        <v>106</v>
      </c>
      <c r="B78" s="8"/>
      <c r="D78" s="8">
        <f>AVERAGE(D65:D67)</f>
        <v>828614.33333333337</v>
      </c>
      <c r="E78" s="8">
        <f t="shared" ref="E78:F78" si="7">AVERAGE(E65:E67)</f>
        <v>15981035.347819487</v>
      </c>
      <c r="F78" s="8">
        <f t="shared" si="7"/>
        <v>15152421.014486155</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77"/>
  <sheetViews>
    <sheetView workbookViewId="0">
      <selection activeCell="I37" sqref="I37"/>
    </sheetView>
  </sheetViews>
  <sheetFormatPr defaultRowHeight="15" x14ac:dyDescent="0.25"/>
  <cols>
    <col min="1" max="1" width="8.85546875" style="20"/>
    <col min="2" max="2" width="11.5703125" style="20" bestFit="1" customWidth="1"/>
    <col min="3" max="3" width="9.85546875" style="20" bestFit="1" customWidth="1"/>
    <col min="4" max="4" width="11.5703125" style="20" bestFit="1" customWidth="1"/>
    <col min="5" max="5" width="13.140625" style="20" customWidth="1"/>
    <col min="6" max="6" width="10.5703125" style="20" customWidth="1"/>
  </cols>
  <sheetData>
    <row r="1" spans="1:6" x14ac:dyDescent="0.25">
      <c r="A1" s="20" t="s">
        <v>58</v>
      </c>
    </row>
    <row r="2" spans="1:6" x14ac:dyDescent="0.25">
      <c r="B2" s="20" t="s">
        <v>109</v>
      </c>
    </row>
    <row r="3" spans="1:6" x14ac:dyDescent="0.25">
      <c r="A3" s="24" t="s">
        <v>23</v>
      </c>
      <c r="B3" s="52" t="s">
        <v>74</v>
      </c>
      <c r="C3" s="11" t="s">
        <v>75</v>
      </c>
      <c r="D3" s="12" t="s">
        <v>1</v>
      </c>
      <c r="E3" s="13" t="s">
        <v>76</v>
      </c>
      <c r="F3" s="40" t="s">
        <v>77</v>
      </c>
    </row>
    <row r="4" spans="1:6" x14ac:dyDescent="0.25">
      <c r="A4" s="24">
        <v>1986</v>
      </c>
      <c r="B4" s="45">
        <f t="shared" ref="B4:B35" si="0">C4+D4</f>
        <v>2817979.3978730002</v>
      </c>
      <c r="C4" s="26">
        <v>2791266.3978730002</v>
      </c>
      <c r="D4" s="27">
        <v>26713</v>
      </c>
      <c r="E4" s="28">
        <f t="shared" ref="E4:E35" si="1">D4+F4</f>
        <v>2528925.7410841002</v>
      </c>
      <c r="F4" s="41">
        <v>2502212.7410841002</v>
      </c>
    </row>
    <row r="5" spans="1:6" x14ac:dyDescent="0.25">
      <c r="A5" s="24">
        <v>1987</v>
      </c>
      <c r="B5" s="45">
        <f t="shared" si="0"/>
        <v>1003514.9850457003</v>
      </c>
      <c r="C5" s="26">
        <v>951764.98504570033</v>
      </c>
      <c r="D5" s="27">
        <v>51750</v>
      </c>
      <c r="E5" s="28">
        <f t="shared" si="1"/>
        <v>1117305.1851781688</v>
      </c>
      <c r="F5" s="41">
        <v>1065555.1851781688</v>
      </c>
    </row>
    <row r="6" spans="1:6" x14ac:dyDescent="0.25">
      <c r="A6" s="24">
        <v>1988</v>
      </c>
      <c r="B6" s="45">
        <f t="shared" si="0"/>
        <v>1125289.0277879403</v>
      </c>
      <c r="C6" s="26">
        <v>1072125.0277879403</v>
      </c>
      <c r="D6" s="27">
        <v>53164</v>
      </c>
      <c r="E6" s="28">
        <f t="shared" si="1"/>
        <v>708268.18481299013</v>
      </c>
      <c r="F6" s="41">
        <v>655104.18481299013</v>
      </c>
    </row>
    <row r="7" spans="1:6" x14ac:dyDescent="0.25">
      <c r="A7" s="24">
        <v>1989</v>
      </c>
      <c r="B7" s="45">
        <f t="shared" si="0"/>
        <v>777069.14291029982</v>
      </c>
      <c r="C7" s="26">
        <v>738041.14291029982</v>
      </c>
      <c r="D7" s="27">
        <v>39028</v>
      </c>
      <c r="E7" s="28">
        <f t="shared" si="1"/>
        <v>783586.35512719979</v>
      </c>
      <c r="F7" s="41">
        <v>744558.35512719979</v>
      </c>
    </row>
    <row r="8" spans="1:6" x14ac:dyDescent="0.25">
      <c r="A8" s="24">
        <v>1990</v>
      </c>
      <c r="B8" s="45">
        <f t="shared" si="0"/>
        <v>643043.88357517973</v>
      </c>
      <c r="C8" s="26">
        <v>589214.88357517973</v>
      </c>
      <c r="D8" s="27">
        <v>53829</v>
      </c>
      <c r="E8" s="28">
        <f t="shared" si="1"/>
        <v>573018.45344189997</v>
      </c>
      <c r="F8" s="41">
        <v>519189.45344189991</v>
      </c>
    </row>
    <row r="9" spans="1:6" x14ac:dyDescent="0.25">
      <c r="A9" s="24">
        <v>1991</v>
      </c>
      <c r="B9" s="45">
        <f t="shared" si="0"/>
        <v>750358.98415950034</v>
      </c>
      <c r="C9" s="26">
        <v>689232.98415950034</v>
      </c>
      <c r="D9" s="27">
        <v>61126</v>
      </c>
      <c r="E9" s="28">
        <f t="shared" si="1"/>
        <v>1020964.7599229503</v>
      </c>
      <c r="F9" s="41">
        <v>959838.7599229503</v>
      </c>
    </row>
    <row r="10" spans="1:6" x14ac:dyDescent="0.25">
      <c r="A10" s="24">
        <v>1992</v>
      </c>
      <c r="B10" s="45">
        <f t="shared" si="0"/>
        <v>1035006.1344598003</v>
      </c>
      <c r="C10" s="26">
        <v>968267.13445980032</v>
      </c>
      <c r="D10" s="27">
        <v>66739</v>
      </c>
      <c r="E10" s="28">
        <f t="shared" si="1"/>
        <v>999160.57113018038</v>
      </c>
      <c r="F10" s="41">
        <v>932421.57113018038</v>
      </c>
    </row>
    <row r="11" spans="1:6" x14ac:dyDescent="0.25">
      <c r="A11" s="24">
        <v>1993</v>
      </c>
      <c r="B11" s="45">
        <f t="shared" si="0"/>
        <v>945416.67234270007</v>
      </c>
      <c r="C11" s="26">
        <v>873456.67234270007</v>
      </c>
      <c r="D11" s="27">
        <v>71960</v>
      </c>
      <c r="E11" s="28">
        <f t="shared" si="1"/>
        <v>820226.21808686014</v>
      </c>
      <c r="F11" s="41">
        <v>748266.21808686014</v>
      </c>
    </row>
    <row r="12" spans="1:6" x14ac:dyDescent="0.25">
      <c r="A12" s="24">
        <v>1994</v>
      </c>
      <c r="B12" s="45">
        <f t="shared" si="0"/>
        <v>1246880.0993752002</v>
      </c>
      <c r="C12" s="26">
        <v>1161914.0993752002</v>
      </c>
      <c r="D12" s="27">
        <v>84966</v>
      </c>
      <c r="E12" s="28">
        <f t="shared" si="1"/>
        <v>741119.4862152097</v>
      </c>
      <c r="F12" s="41">
        <v>656153.4862152097</v>
      </c>
    </row>
    <row r="13" spans="1:6" x14ac:dyDescent="0.25">
      <c r="A13" s="24">
        <v>1995</v>
      </c>
      <c r="B13" s="45">
        <f t="shared" si="0"/>
        <v>1757423.9324895004</v>
      </c>
      <c r="C13" s="26">
        <v>1649926.9324895004</v>
      </c>
      <c r="D13" s="27">
        <v>107497</v>
      </c>
      <c r="E13" s="28">
        <f t="shared" si="1"/>
        <v>1193840.1252845004</v>
      </c>
      <c r="F13" s="41">
        <v>1086343.1252845004</v>
      </c>
    </row>
    <row r="14" spans="1:6" x14ac:dyDescent="0.25">
      <c r="A14" s="24">
        <v>1996</v>
      </c>
      <c r="B14" s="45">
        <f t="shared" si="0"/>
        <v>1340322.92924901</v>
      </c>
      <c r="C14" s="26">
        <v>1256871.92924901</v>
      </c>
      <c r="D14" s="27">
        <v>83451</v>
      </c>
      <c r="E14" s="28">
        <f t="shared" si="1"/>
        <v>1004544.88347925</v>
      </c>
      <c r="F14" s="41">
        <v>921093.88347925001</v>
      </c>
    </row>
    <row r="15" spans="1:6" x14ac:dyDescent="0.25">
      <c r="A15" s="24">
        <v>1997</v>
      </c>
      <c r="B15" s="45">
        <f t="shared" si="0"/>
        <v>1676002.3233794991</v>
      </c>
      <c r="C15" s="26">
        <v>1582867.3233794991</v>
      </c>
      <c r="D15" s="27">
        <v>93135</v>
      </c>
      <c r="E15" s="28">
        <f t="shared" si="1"/>
        <v>866748.24795635999</v>
      </c>
      <c r="F15" s="41">
        <v>773613.24795635999</v>
      </c>
    </row>
    <row r="16" spans="1:6" x14ac:dyDescent="0.25">
      <c r="A16" s="24">
        <v>1998</v>
      </c>
      <c r="B16" s="45">
        <f t="shared" si="0"/>
        <v>1479006.4322464</v>
      </c>
      <c r="C16" s="26">
        <v>1401042.4322464</v>
      </c>
      <c r="D16" s="27">
        <v>77964</v>
      </c>
      <c r="E16" s="28">
        <f t="shared" si="1"/>
        <v>1240783.6233126097</v>
      </c>
      <c r="F16" s="41">
        <v>1162819.6233126097</v>
      </c>
    </row>
    <row r="17" spans="1:6" x14ac:dyDescent="0.25">
      <c r="A17" s="24">
        <v>1999</v>
      </c>
      <c r="B17" s="45">
        <f t="shared" si="0"/>
        <v>1833130.5480043995</v>
      </c>
      <c r="C17" s="26">
        <v>1733363.5480043995</v>
      </c>
      <c r="D17" s="27">
        <v>99767</v>
      </c>
      <c r="E17" s="28">
        <f t="shared" si="1"/>
        <v>1840516.1678928896</v>
      </c>
      <c r="F17" s="41">
        <v>1740749.1678928896</v>
      </c>
    </row>
    <row r="18" spans="1:6" x14ac:dyDescent="0.25">
      <c r="A18" s="24">
        <v>2000</v>
      </c>
      <c r="B18" s="45">
        <f t="shared" si="0"/>
        <v>1587080.7712321102</v>
      </c>
      <c r="C18" s="26">
        <v>1521193.7712321102</v>
      </c>
      <c r="D18" s="27">
        <v>65887</v>
      </c>
      <c r="E18" s="28">
        <f t="shared" si="1"/>
        <v>1871085.3447708804</v>
      </c>
      <c r="F18" s="41">
        <v>1805198.3447708804</v>
      </c>
    </row>
    <row r="19" spans="1:6" x14ac:dyDescent="0.25">
      <c r="A19" s="24">
        <v>2001</v>
      </c>
      <c r="B19" s="45">
        <f t="shared" si="0"/>
        <v>1509750.7112761999</v>
      </c>
      <c r="C19" s="26">
        <v>1450535.7112761999</v>
      </c>
      <c r="D19" s="27">
        <v>59215</v>
      </c>
      <c r="E19" s="28">
        <f t="shared" si="1"/>
        <v>1819275.4225296499</v>
      </c>
      <c r="F19" s="41">
        <v>1760060.4225296499</v>
      </c>
    </row>
    <row r="20" spans="1:6" x14ac:dyDescent="0.25">
      <c r="A20" s="24">
        <v>2002</v>
      </c>
      <c r="B20" s="45">
        <f t="shared" si="0"/>
        <v>1797460.07726764</v>
      </c>
      <c r="C20" s="26">
        <v>1738172.07726764</v>
      </c>
      <c r="D20" s="27">
        <v>59288</v>
      </c>
      <c r="E20" s="28">
        <f t="shared" si="1"/>
        <v>2692942.5279118088</v>
      </c>
      <c r="F20" s="41">
        <v>2633654.5279118088</v>
      </c>
    </row>
    <row r="21" spans="1:6" x14ac:dyDescent="0.25">
      <c r="A21" s="24">
        <v>2003</v>
      </c>
      <c r="B21" s="45">
        <f t="shared" si="0"/>
        <v>1636364.3471836094</v>
      </c>
      <c r="C21" s="26">
        <v>1577532.3471836094</v>
      </c>
      <c r="D21" s="27">
        <v>58832</v>
      </c>
      <c r="E21" s="28">
        <f t="shared" si="1"/>
        <v>2187297.4556717305</v>
      </c>
      <c r="F21" s="41">
        <v>2128465.4556717305</v>
      </c>
    </row>
    <row r="22" spans="1:6" x14ac:dyDescent="0.25">
      <c r="A22" s="24">
        <v>2004</v>
      </c>
      <c r="B22" s="45">
        <f t="shared" si="0"/>
        <v>1753951.91692098</v>
      </c>
      <c r="C22" s="26">
        <v>1688008.91692098</v>
      </c>
      <c r="D22" s="27">
        <v>65943</v>
      </c>
      <c r="E22" s="28">
        <f t="shared" si="1"/>
        <v>2693061.0710420008</v>
      </c>
      <c r="F22" s="41">
        <v>2627118.0710420008</v>
      </c>
    </row>
    <row r="23" spans="1:6" x14ac:dyDescent="0.25">
      <c r="A23" s="24">
        <v>2005</v>
      </c>
      <c r="B23" s="45">
        <f t="shared" si="0"/>
        <v>885410.87115519959</v>
      </c>
      <c r="C23" s="26">
        <v>838867.87115519959</v>
      </c>
      <c r="D23" s="27">
        <v>46543</v>
      </c>
      <c r="E23" s="28">
        <f t="shared" si="1"/>
        <v>1416883.3365753996</v>
      </c>
      <c r="F23" s="41">
        <v>1370340.3365753996</v>
      </c>
    </row>
    <row r="24" spans="1:6" x14ac:dyDescent="0.25">
      <c r="A24" s="24">
        <v>2006</v>
      </c>
      <c r="B24" s="45">
        <f t="shared" si="0"/>
        <v>678433.72806313564</v>
      </c>
      <c r="C24" s="26">
        <v>638256.72806313564</v>
      </c>
      <c r="D24" s="27">
        <v>40177</v>
      </c>
      <c r="E24" s="28">
        <f t="shared" si="1"/>
        <v>1100447.4736509395</v>
      </c>
      <c r="F24" s="41">
        <v>1060270.4736509395</v>
      </c>
    </row>
    <row r="25" spans="1:6" x14ac:dyDescent="0.25">
      <c r="A25" s="24">
        <v>2007</v>
      </c>
      <c r="B25" s="45">
        <f t="shared" si="0"/>
        <v>2138034.0964825638</v>
      </c>
      <c r="C25" s="26">
        <v>2078890.0964825635</v>
      </c>
      <c r="D25" s="27">
        <v>59144</v>
      </c>
      <c r="E25" s="28">
        <f t="shared" si="1"/>
        <v>3274789.6131249354</v>
      </c>
      <c r="F25" s="41">
        <v>3215645.6131249354</v>
      </c>
    </row>
    <row r="26" spans="1:6" x14ac:dyDescent="0.25">
      <c r="A26" s="24">
        <v>2008</v>
      </c>
      <c r="B26" s="45">
        <f t="shared" si="0"/>
        <v>798027.45414549985</v>
      </c>
      <c r="C26" s="26">
        <v>755816.45414549985</v>
      </c>
      <c r="D26" s="27">
        <v>42211</v>
      </c>
      <c r="E26" s="28">
        <f t="shared" si="1"/>
        <v>1203976.7948748607</v>
      </c>
      <c r="F26" s="41">
        <v>1161765.7948748607</v>
      </c>
    </row>
    <row r="27" spans="1:6" x14ac:dyDescent="0.25">
      <c r="A27" s="24">
        <v>2009</v>
      </c>
      <c r="B27" s="45">
        <f t="shared" si="0"/>
        <v>1090513.5985145208</v>
      </c>
      <c r="C27" s="26">
        <v>1044896.5985145208</v>
      </c>
      <c r="D27" s="27">
        <v>45617</v>
      </c>
      <c r="E27" s="28">
        <f t="shared" si="1"/>
        <v>2304594.8408906409</v>
      </c>
      <c r="F27" s="41">
        <v>2258977.8408906409</v>
      </c>
    </row>
    <row r="28" spans="1:6" x14ac:dyDescent="0.25">
      <c r="A28" s="24">
        <v>2010</v>
      </c>
      <c r="B28" s="45">
        <f t="shared" si="0"/>
        <v>648104.06255090027</v>
      </c>
      <c r="C28" s="26">
        <v>604474.06255090027</v>
      </c>
      <c r="D28" s="27">
        <v>43630</v>
      </c>
      <c r="E28" s="28">
        <f t="shared" si="1"/>
        <v>1388509.1697398499</v>
      </c>
      <c r="F28" s="41">
        <v>1344879.1697398499</v>
      </c>
    </row>
    <row r="29" spans="1:6" x14ac:dyDescent="0.25">
      <c r="A29" s="24">
        <v>2011</v>
      </c>
      <c r="B29" s="45">
        <f t="shared" si="0"/>
        <v>683953.53635559964</v>
      </c>
      <c r="C29" s="26">
        <v>622986.53635559964</v>
      </c>
      <c r="D29" s="27">
        <v>60967</v>
      </c>
      <c r="E29" s="28">
        <f t="shared" si="1"/>
        <v>1303873.3835533699</v>
      </c>
      <c r="F29" s="41">
        <v>1242906.3835533699</v>
      </c>
    </row>
    <row r="30" spans="1:6" x14ac:dyDescent="0.25">
      <c r="A30" s="24">
        <v>2012</v>
      </c>
      <c r="B30" s="45">
        <f t="shared" si="0"/>
        <v>1567579.35131112</v>
      </c>
      <c r="C30" s="26">
        <v>1500961.35131112</v>
      </c>
      <c r="D30" s="27">
        <v>66618</v>
      </c>
      <c r="E30" s="28">
        <f t="shared" si="1"/>
        <v>2027333.5681059081</v>
      </c>
      <c r="F30" s="41">
        <v>1960715.5681059081</v>
      </c>
    </row>
    <row r="31" spans="1:6" x14ac:dyDescent="0.25">
      <c r="A31" s="24">
        <v>2013</v>
      </c>
      <c r="B31" s="45">
        <f t="shared" si="0"/>
        <v>526948.77702961001</v>
      </c>
      <c r="C31" s="26">
        <v>461210.77702960995</v>
      </c>
      <c r="D31" s="27">
        <v>65738</v>
      </c>
      <c r="E31" s="28">
        <f t="shared" si="1"/>
        <v>704757.81378692028</v>
      </c>
      <c r="F31" s="41">
        <v>639019.81378692028</v>
      </c>
    </row>
    <row r="32" spans="1:6" x14ac:dyDescent="0.25">
      <c r="A32" s="24">
        <v>2014</v>
      </c>
      <c r="B32" s="45">
        <f t="shared" si="0"/>
        <v>672574.16308920039</v>
      </c>
      <c r="C32" s="26">
        <v>610116.16308920039</v>
      </c>
      <c r="D32" s="27">
        <v>62458</v>
      </c>
      <c r="E32" s="28">
        <f t="shared" si="1"/>
        <v>1810366.3711868592</v>
      </c>
      <c r="F32" s="41">
        <v>1747908.3711868592</v>
      </c>
    </row>
    <row r="33" spans="1:8" s="20" customFormat="1" x14ac:dyDescent="0.25">
      <c r="A33" s="24">
        <v>2015</v>
      </c>
      <c r="B33" s="45">
        <f t="shared" si="0"/>
        <v>1091541.6703358002</v>
      </c>
      <c r="C33" s="26">
        <v>1027051.6703358002</v>
      </c>
      <c r="D33" s="27">
        <v>64490</v>
      </c>
      <c r="E33" s="28">
        <f t="shared" si="1"/>
        <v>2614438.0008851988</v>
      </c>
      <c r="F33" s="41">
        <v>2549948.0008851988</v>
      </c>
    </row>
    <row r="34" spans="1:8" s="20" customFormat="1" x14ac:dyDescent="0.25">
      <c r="A34" s="24">
        <v>2016</v>
      </c>
      <c r="B34" s="45">
        <f t="shared" si="0"/>
        <v>1638558.6502841604</v>
      </c>
      <c r="C34" s="26">
        <v>1570949.6502841604</v>
      </c>
      <c r="D34" s="27">
        <v>67609</v>
      </c>
      <c r="E34" s="28">
        <f t="shared" si="1"/>
        <v>3960248.3620732399</v>
      </c>
      <c r="F34" s="41">
        <v>3892639.3620732399</v>
      </c>
    </row>
    <row r="35" spans="1:8" x14ac:dyDescent="0.25">
      <c r="A35" s="24">
        <v>2017</v>
      </c>
      <c r="B35" s="45">
        <f t="shared" si="0"/>
        <v>1006205.2987393902</v>
      </c>
      <c r="C35" s="26">
        <v>951126.29873939021</v>
      </c>
      <c r="D35" s="27">
        <v>55079</v>
      </c>
      <c r="E35" s="28">
        <f t="shared" si="1"/>
        <v>3398287.7776400908</v>
      </c>
      <c r="F35" s="41">
        <v>3343208.7776400908</v>
      </c>
    </row>
    <row r="36" spans="1:8" x14ac:dyDescent="0.25">
      <c r="A36" s="100" t="s">
        <v>105</v>
      </c>
      <c r="B36" s="8"/>
      <c r="C36" s="8"/>
      <c r="D36" s="8">
        <f>AVERAGE(D4:D26)</f>
        <v>63840.391304347824</v>
      </c>
      <c r="E36" s="8">
        <f t="shared" ref="E36:F36" si="2">AVERAGE(E4:E26)</f>
        <v>1465163.7844816253</v>
      </c>
      <c r="F36" s="8">
        <f t="shared" si="2"/>
        <v>1401323.3931772774</v>
      </c>
    </row>
    <row r="37" spans="1:8" x14ac:dyDescent="0.25">
      <c r="A37" s="100" t="s">
        <v>106</v>
      </c>
      <c r="B37" s="8"/>
      <c r="C37" s="8"/>
      <c r="D37" s="8">
        <f>AVERAGE(D24:D26)</f>
        <v>47177.333333333336</v>
      </c>
      <c r="E37" s="8">
        <f t="shared" ref="E37:F37" si="3">AVERAGE(E24:E26)</f>
        <v>1859737.9605502451</v>
      </c>
      <c r="F37" s="8">
        <f t="shared" si="3"/>
        <v>1812560.6272169119</v>
      </c>
    </row>
    <row r="38" spans="1:8" x14ac:dyDescent="0.25">
      <c r="B38" s="33"/>
    </row>
    <row r="39" spans="1:8" x14ac:dyDescent="0.25">
      <c r="B39" s="50"/>
      <c r="C39" s="50"/>
      <c r="D39" s="50"/>
    </row>
    <row r="40" spans="1:8" x14ac:dyDescent="0.25">
      <c r="B40" s="8"/>
      <c r="C40" s="8"/>
      <c r="D40" s="8"/>
    </row>
    <row r="41" spans="1:8" x14ac:dyDescent="0.25">
      <c r="B41" s="8"/>
      <c r="C41" s="8"/>
      <c r="D41" s="8"/>
    </row>
    <row r="42" spans="1:8" x14ac:dyDescent="0.25">
      <c r="B42" s="20" t="s">
        <v>108</v>
      </c>
    </row>
    <row r="43" spans="1:8" x14ac:dyDescent="0.25">
      <c r="A43" s="24" t="s">
        <v>23</v>
      </c>
      <c r="B43" s="52" t="s">
        <v>74</v>
      </c>
      <c r="C43" s="11" t="s">
        <v>75</v>
      </c>
      <c r="D43" s="12" t="s">
        <v>1</v>
      </c>
      <c r="E43" s="13" t="s">
        <v>76</v>
      </c>
      <c r="F43" s="40" t="s">
        <v>77</v>
      </c>
    </row>
    <row r="44" spans="1:8" x14ac:dyDescent="0.25">
      <c r="A44" s="24">
        <v>1986</v>
      </c>
      <c r="B44" s="45">
        <f t="shared" ref="B44:B75" si="4">C44+D44</f>
        <v>3001599.0972081861</v>
      </c>
      <c r="C44" s="26">
        <v>2974886.0972081861</v>
      </c>
      <c r="D44" s="27">
        <v>26713</v>
      </c>
      <c r="E44" s="28">
        <f t="shared" ref="E44:E75" si="5">D44+F44</f>
        <v>3109495.2160771997</v>
      </c>
      <c r="F44" s="41">
        <v>3082782.2160771997</v>
      </c>
      <c r="H44" s="39"/>
    </row>
    <row r="45" spans="1:8" x14ac:dyDescent="0.25">
      <c r="A45" s="24">
        <v>1987</v>
      </c>
      <c r="B45" s="45">
        <f t="shared" si="4"/>
        <v>1539322.3918591128</v>
      </c>
      <c r="C45" s="26">
        <v>1487572.3918591128</v>
      </c>
      <c r="D45" s="27">
        <v>51750</v>
      </c>
      <c r="E45" s="28">
        <f t="shared" si="5"/>
        <v>2265676.1896915711</v>
      </c>
      <c r="F45" s="41">
        <v>2213926.1896915711</v>
      </c>
      <c r="H45" s="39"/>
    </row>
    <row r="46" spans="1:8" x14ac:dyDescent="0.25">
      <c r="A46" s="24">
        <v>1988</v>
      </c>
      <c r="B46" s="45">
        <f t="shared" si="4"/>
        <v>1235623.3538726142</v>
      </c>
      <c r="C46" s="26">
        <v>1182459.3538726142</v>
      </c>
      <c r="D46" s="27">
        <v>53164</v>
      </c>
      <c r="E46" s="28">
        <f t="shared" si="5"/>
        <v>1270094.4381433905</v>
      </c>
      <c r="F46" s="41">
        <v>1216930.4381433905</v>
      </c>
      <c r="H46" s="39"/>
    </row>
    <row r="47" spans="1:8" x14ac:dyDescent="0.25">
      <c r="A47" s="24">
        <v>1989</v>
      </c>
      <c r="B47" s="45">
        <f t="shared" si="4"/>
        <v>828675.38713418308</v>
      </c>
      <c r="C47" s="26">
        <v>789647.38713418308</v>
      </c>
      <c r="D47" s="27">
        <v>39028</v>
      </c>
      <c r="E47" s="28">
        <f t="shared" si="5"/>
        <v>817261.03201919969</v>
      </c>
      <c r="F47" s="41">
        <v>778233.03201919969</v>
      </c>
      <c r="H47" s="39"/>
    </row>
    <row r="48" spans="1:8" x14ac:dyDescent="0.25">
      <c r="A48" s="24">
        <v>1990</v>
      </c>
      <c r="B48" s="45">
        <f t="shared" si="4"/>
        <v>751357.42705845973</v>
      </c>
      <c r="C48" s="26">
        <v>697528.42705845973</v>
      </c>
      <c r="D48" s="27">
        <v>53829</v>
      </c>
      <c r="E48" s="28">
        <f t="shared" si="5"/>
        <v>689365.21864279988</v>
      </c>
      <c r="F48" s="41">
        <v>635536.21864279988</v>
      </c>
      <c r="H48" s="39"/>
    </row>
    <row r="49" spans="1:8" x14ac:dyDescent="0.25">
      <c r="A49" s="24">
        <v>1991</v>
      </c>
      <c r="B49" s="45">
        <f t="shared" si="4"/>
        <v>1218316.1308450536</v>
      </c>
      <c r="C49" s="26">
        <v>1157190.1308450536</v>
      </c>
      <c r="D49" s="27">
        <v>61126</v>
      </c>
      <c r="E49" s="28">
        <f t="shared" si="5"/>
        <v>2359857.1111485488</v>
      </c>
      <c r="F49" s="41">
        <v>2298731.1111485488</v>
      </c>
      <c r="H49" s="39"/>
    </row>
    <row r="50" spans="1:8" x14ac:dyDescent="0.25">
      <c r="A50" s="24">
        <v>1992</v>
      </c>
      <c r="B50" s="45">
        <f t="shared" si="4"/>
        <v>1184918.1399372995</v>
      </c>
      <c r="C50" s="26">
        <v>1118179.1399372995</v>
      </c>
      <c r="D50" s="27">
        <v>66739</v>
      </c>
      <c r="E50" s="28">
        <f t="shared" si="5"/>
        <v>1528528.5039073799</v>
      </c>
      <c r="F50" s="41">
        <v>1461789.5039073799</v>
      </c>
      <c r="H50" s="39"/>
    </row>
    <row r="51" spans="1:8" x14ac:dyDescent="0.25">
      <c r="A51" s="24">
        <v>1993</v>
      </c>
      <c r="B51" s="45">
        <f t="shared" si="4"/>
        <v>1234814.974028215</v>
      </c>
      <c r="C51" s="26">
        <v>1162854.974028215</v>
      </c>
      <c r="D51" s="27">
        <v>71960</v>
      </c>
      <c r="E51" s="28">
        <f t="shared" si="5"/>
        <v>1176896.7310012206</v>
      </c>
      <c r="F51" s="41">
        <v>1104936.7310012206</v>
      </c>
      <c r="H51" s="39"/>
    </row>
    <row r="52" spans="1:8" x14ac:dyDescent="0.25">
      <c r="A52" s="24">
        <v>1994</v>
      </c>
      <c r="B52" s="45">
        <f t="shared" si="4"/>
        <v>1373389.01553739</v>
      </c>
      <c r="C52" s="26">
        <v>1288423.01553739</v>
      </c>
      <c r="D52" s="27">
        <v>84966</v>
      </c>
      <c r="E52" s="28">
        <f t="shared" si="5"/>
        <v>948143.30850540975</v>
      </c>
      <c r="F52" s="41">
        <v>863177.30850540975</v>
      </c>
      <c r="H52" s="39"/>
    </row>
    <row r="53" spans="1:8" x14ac:dyDescent="0.25">
      <c r="A53" s="24">
        <v>1995</v>
      </c>
      <c r="B53" s="45">
        <f t="shared" si="4"/>
        <v>2073403.1266409042</v>
      </c>
      <c r="C53" s="26">
        <v>1965906.1266409042</v>
      </c>
      <c r="D53" s="27">
        <v>107497</v>
      </c>
      <c r="E53" s="28">
        <f t="shared" si="5"/>
        <v>1741460.9408134005</v>
      </c>
      <c r="F53" s="41">
        <v>1633963.9408134005</v>
      </c>
      <c r="H53" s="39"/>
    </row>
    <row r="54" spans="1:8" x14ac:dyDescent="0.25">
      <c r="A54" s="24">
        <v>1996</v>
      </c>
      <c r="B54" s="45">
        <f t="shared" si="4"/>
        <v>1625417.9703123688</v>
      </c>
      <c r="C54" s="26">
        <v>1541966.9703123688</v>
      </c>
      <c r="D54" s="27">
        <v>83451</v>
      </c>
      <c r="E54" s="28">
        <f t="shared" si="5"/>
        <v>1460645.2622697502</v>
      </c>
      <c r="F54" s="41">
        <v>1377194.2622697502</v>
      </c>
      <c r="H54" s="39"/>
    </row>
    <row r="55" spans="1:8" x14ac:dyDescent="0.25">
      <c r="A55" s="24">
        <v>1997</v>
      </c>
      <c r="B55" s="45">
        <f t="shared" si="4"/>
        <v>2133497.8244938515</v>
      </c>
      <c r="C55" s="26">
        <v>2040362.8244938515</v>
      </c>
      <c r="D55" s="27">
        <v>93135</v>
      </c>
      <c r="E55" s="28">
        <f t="shared" si="5"/>
        <v>1223586.4264688988</v>
      </c>
      <c r="F55" s="41">
        <v>1130451.4264688988</v>
      </c>
      <c r="H55" s="39"/>
    </row>
    <row r="56" spans="1:8" x14ac:dyDescent="0.25">
      <c r="A56" s="24">
        <v>1998</v>
      </c>
      <c r="B56" s="45">
        <f t="shared" si="4"/>
        <v>1654669.0465438063</v>
      </c>
      <c r="C56" s="26">
        <v>1576705.0465438063</v>
      </c>
      <c r="D56" s="27">
        <v>77964</v>
      </c>
      <c r="E56" s="28">
        <f t="shared" si="5"/>
        <v>1389952.6712206097</v>
      </c>
      <c r="F56" s="41">
        <v>1311988.6712206097</v>
      </c>
      <c r="H56" s="39"/>
    </row>
    <row r="57" spans="1:8" x14ac:dyDescent="0.25">
      <c r="A57" s="24">
        <v>1999</v>
      </c>
      <c r="B57" s="45">
        <f t="shared" si="4"/>
        <v>2076552.8490241463</v>
      </c>
      <c r="C57" s="26">
        <v>1976785.8490241463</v>
      </c>
      <c r="D57" s="27">
        <v>99767</v>
      </c>
      <c r="E57" s="28">
        <f t="shared" si="5"/>
        <v>1950582.4586909893</v>
      </c>
      <c r="F57" s="41">
        <v>1850815.4586909893</v>
      </c>
      <c r="H57" s="39"/>
    </row>
    <row r="58" spans="1:8" x14ac:dyDescent="0.25">
      <c r="A58" s="24">
        <v>2000</v>
      </c>
      <c r="B58" s="45">
        <f t="shared" si="4"/>
        <v>1626423.3989760329</v>
      </c>
      <c r="C58" s="26">
        <v>1560536.3989760329</v>
      </c>
      <c r="D58" s="27">
        <v>65887</v>
      </c>
      <c r="E58" s="28">
        <f t="shared" si="5"/>
        <v>1903015.6960780802</v>
      </c>
      <c r="F58" s="41">
        <v>1837128.6960780802</v>
      </c>
      <c r="H58" s="39"/>
    </row>
    <row r="59" spans="1:8" x14ac:dyDescent="0.25">
      <c r="A59" s="24">
        <v>2001</v>
      </c>
      <c r="B59" s="45">
        <f t="shared" si="4"/>
        <v>1556634.7990667815</v>
      </c>
      <c r="C59" s="26">
        <v>1497419.7990667815</v>
      </c>
      <c r="D59" s="27">
        <v>59215</v>
      </c>
      <c r="E59" s="28">
        <f t="shared" si="5"/>
        <v>1866225.2938121501</v>
      </c>
      <c r="F59" s="41">
        <v>1807010.2938121501</v>
      </c>
      <c r="H59" s="39"/>
    </row>
    <row r="60" spans="1:8" x14ac:dyDescent="0.25">
      <c r="A60" s="24">
        <v>2002</v>
      </c>
      <c r="B60" s="45">
        <f t="shared" si="4"/>
        <v>1862096.8155022892</v>
      </c>
      <c r="C60" s="26">
        <v>1802808.8155022892</v>
      </c>
      <c r="D60" s="27">
        <v>59288</v>
      </c>
      <c r="E60" s="28">
        <f t="shared" si="5"/>
        <v>2759435.3463069489</v>
      </c>
      <c r="F60" s="41">
        <v>2700147.3463069489</v>
      </c>
      <c r="H60" s="39"/>
    </row>
    <row r="61" spans="1:8" x14ac:dyDescent="0.25">
      <c r="A61" s="24">
        <v>2003</v>
      </c>
      <c r="B61" s="45">
        <f t="shared" si="4"/>
        <v>1697162.6365173776</v>
      </c>
      <c r="C61" s="26">
        <v>1638330.6365173776</v>
      </c>
      <c r="D61" s="27">
        <v>58832</v>
      </c>
      <c r="E61" s="28">
        <f t="shared" si="5"/>
        <v>2341363.6873676302</v>
      </c>
      <c r="F61" s="41">
        <v>2282531.6873676302</v>
      </c>
      <c r="H61" s="39"/>
    </row>
    <row r="62" spans="1:8" x14ac:dyDescent="0.25">
      <c r="A62" s="24">
        <v>2004</v>
      </c>
      <c r="B62" s="45">
        <f t="shared" si="4"/>
        <v>1833795.4326357739</v>
      </c>
      <c r="C62" s="26">
        <v>1767852.4326357739</v>
      </c>
      <c r="D62" s="27">
        <v>65943</v>
      </c>
      <c r="E62" s="28">
        <f t="shared" si="5"/>
        <v>2769321.2616690714</v>
      </c>
      <c r="F62" s="41">
        <v>2703378.2616690714</v>
      </c>
      <c r="H62" s="39"/>
    </row>
    <row r="63" spans="1:8" x14ac:dyDescent="0.25">
      <c r="A63" s="24">
        <v>2005</v>
      </c>
      <c r="B63" s="45">
        <f t="shared" si="4"/>
        <v>905629.54699206608</v>
      </c>
      <c r="C63" s="26">
        <v>859086.54699206608</v>
      </c>
      <c r="D63" s="27">
        <v>46543</v>
      </c>
      <c r="E63" s="28">
        <f t="shared" si="5"/>
        <v>1439618.1005073995</v>
      </c>
      <c r="F63" s="41">
        <v>1393075.1005073995</v>
      </c>
      <c r="H63" s="39"/>
    </row>
    <row r="64" spans="1:8" x14ac:dyDescent="0.25">
      <c r="A64" s="24">
        <v>2006</v>
      </c>
      <c r="B64" s="45">
        <f t="shared" si="4"/>
        <v>700617.71165165456</v>
      </c>
      <c r="C64" s="26">
        <v>660440.71165165456</v>
      </c>
      <c r="D64" s="27">
        <v>40177</v>
      </c>
      <c r="E64" s="28">
        <f t="shared" si="5"/>
        <v>1124890.8638983495</v>
      </c>
      <c r="F64" s="41">
        <v>1084713.8638983495</v>
      </c>
      <c r="H64" s="39"/>
    </row>
    <row r="65" spans="1:8" x14ac:dyDescent="0.25">
      <c r="A65" s="24">
        <v>2007</v>
      </c>
      <c r="B65" s="45">
        <f t="shared" si="4"/>
        <v>2259196.4631095771</v>
      </c>
      <c r="C65" s="26">
        <v>2200052.4631095771</v>
      </c>
      <c r="D65" s="27">
        <v>59144</v>
      </c>
      <c r="E65" s="28">
        <f t="shared" si="5"/>
        <v>3697278.1345186955</v>
      </c>
      <c r="F65" s="41">
        <v>3638134.1345186955</v>
      </c>
      <c r="H65" s="39"/>
    </row>
    <row r="66" spans="1:8" x14ac:dyDescent="0.25">
      <c r="A66" s="24">
        <v>2008</v>
      </c>
      <c r="B66" s="45">
        <f t="shared" si="4"/>
        <v>819952.77621527098</v>
      </c>
      <c r="C66" s="26">
        <v>777741.77621527098</v>
      </c>
      <c r="D66" s="27">
        <v>42211</v>
      </c>
      <c r="E66" s="28">
        <f t="shared" si="5"/>
        <v>1230540.1346847608</v>
      </c>
      <c r="F66" s="41">
        <v>1188329.1346847608</v>
      </c>
      <c r="H66" s="39"/>
    </row>
    <row r="67" spans="1:8" x14ac:dyDescent="0.25">
      <c r="A67" s="24">
        <v>2009</v>
      </c>
      <c r="B67" s="45">
        <f t="shared" si="4"/>
        <v>1113670.9053111866</v>
      </c>
      <c r="C67" s="26">
        <v>1068053.9053111866</v>
      </c>
      <c r="D67" s="27">
        <v>45617</v>
      </c>
      <c r="E67" s="28">
        <f t="shared" si="5"/>
        <v>2331759.1489185411</v>
      </c>
      <c r="F67" s="41">
        <v>2286142.1489185411</v>
      </c>
      <c r="H67" s="39"/>
    </row>
    <row r="68" spans="1:8" x14ac:dyDescent="0.25">
      <c r="A68" s="24">
        <v>2010</v>
      </c>
      <c r="B68" s="45">
        <f t="shared" si="4"/>
        <v>702583.81492437783</v>
      </c>
      <c r="C68" s="26">
        <v>658953.81492437783</v>
      </c>
      <c r="D68" s="27">
        <v>43630</v>
      </c>
      <c r="E68" s="28">
        <f t="shared" si="5"/>
        <v>1484356.8959615803</v>
      </c>
      <c r="F68" s="41">
        <v>1440726.8959615803</v>
      </c>
      <c r="H68" s="39"/>
    </row>
    <row r="69" spans="1:8" x14ac:dyDescent="0.25">
      <c r="A69" s="24">
        <v>2011</v>
      </c>
      <c r="B69" s="45">
        <f t="shared" si="4"/>
        <v>712981.45020979666</v>
      </c>
      <c r="C69" s="26">
        <v>652014.45020979666</v>
      </c>
      <c r="D69" s="27">
        <v>60967</v>
      </c>
      <c r="E69" s="28">
        <f t="shared" si="5"/>
        <v>1341742.5890615699</v>
      </c>
      <c r="F69" s="41">
        <v>1280775.5890615699</v>
      </c>
      <c r="H69" s="39"/>
    </row>
    <row r="70" spans="1:8" x14ac:dyDescent="0.25">
      <c r="A70" s="24">
        <v>2012</v>
      </c>
      <c r="B70" s="45">
        <f t="shared" si="4"/>
        <v>1615195.4927718618</v>
      </c>
      <c r="C70" s="26">
        <v>1548577.4927718618</v>
      </c>
      <c r="D70" s="27">
        <v>66618</v>
      </c>
      <c r="E70" s="28">
        <f t="shared" si="5"/>
        <v>2113876.951994908</v>
      </c>
      <c r="F70" s="41">
        <v>2047258.951994908</v>
      </c>
      <c r="H70" s="39"/>
    </row>
    <row r="71" spans="1:8" x14ac:dyDescent="0.25">
      <c r="A71" s="24">
        <v>2013</v>
      </c>
      <c r="B71" s="45">
        <f t="shared" si="4"/>
        <v>594500.69395041233</v>
      </c>
      <c r="C71" s="26">
        <v>528762.69395041233</v>
      </c>
      <c r="D71" s="27">
        <v>65738</v>
      </c>
      <c r="E71" s="28">
        <f t="shared" si="5"/>
        <v>789323.86500171048</v>
      </c>
      <c r="F71" s="41">
        <v>723585.86500171048</v>
      </c>
      <c r="H71" s="39"/>
    </row>
    <row r="72" spans="1:8" x14ac:dyDescent="0.25">
      <c r="A72" s="24">
        <v>2014</v>
      </c>
      <c r="B72" s="45">
        <f t="shared" si="4"/>
        <v>843806.30079623393</v>
      </c>
      <c r="C72" s="26">
        <v>781348.30079623393</v>
      </c>
      <c r="D72" s="27">
        <v>62458</v>
      </c>
      <c r="E72" s="28">
        <f t="shared" si="5"/>
        <v>2058833.1326505293</v>
      </c>
      <c r="F72" s="41">
        <v>1996375.1326505293</v>
      </c>
      <c r="H72" s="39"/>
    </row>
    <row r="73" spans="1:8" x14ac:dyDescent="0.25">
      <c r="A73" s="24">
        <v>2015</v>
      </c>
      <c r="B73" s="45">
        <f t="shared" si="4"/>
        <v>1274984.5453604131</v>
      </c>
      <c r="C73" s="26">
        <v>1210494.5453604131</v>
      </c>
      <c r="D73" s="27">
        <v>64490</v>
      </c>
      <c r="E73" s="28">
        <f t="shared" si="5"/>
        <v>3011151.2553454991</v>
      </c>
      <c r="F73" s="41">
        <v>2946661.2553454991</v>
      </c>
      <c r="H73" s="39"/>
    </row>
    <row r="74" spans="1:8" x14ac:dyDescent="0.25">
      <c r="A74" s="24">
        <v>2016</v>
      </c>
      <c r="B74" s="45">
        <f t="shared" si="4"/>
        <v>1818357.8831773789</v>
      </c>
      <c r="C74" s="26">
        <v>1750748.8831773789</v>
      </c>
      <c r="D74" s="27">
        <v>67609</v>
      </c>
      <c r="E74" s="28">
        <f t="shared" si="5"/>
        <v>4187817.7052628393</v>
      </c>
      <c r="F74" s="41">
        <v>4120208.7052628393</v>
      </c>
      <c r="H74" s="39"/>
    </row>
    <row r="75" spans="1:8" x14ac:dyDescent="0.25">
      <c r="A75" s="24">
        <v>2017</v>
      </c>
      <c r="B75" s="45">
        <f t="shared" si="4"/>
        <v>1292006.8809084289</v>
      </c>
      <c r="C75" s="26">
        <v>1236927.8809084289</v>
      </c>
      <c r="D75" s="27">
        <v>55079</v>
      </c>
      <c r="E75" s="28">
        <f t="shared" si="5"/>
        <v>3639496.186503211</v>
      </c>
      <c r="F75" s="41">
        <v>3584417.186503211</v>
      </c>
      <c r="H75" s="39"/>
    </row>
    <row r="76" spans="1:8" x14ac:dyDescent="0.25">
      <c r="A76" s="105" t="s">
        <v>105</v>
      </c>
      <c r="B76" s="8"/>
      <c r="C76" s="8"/>
      <c r="D76" s="8">
        <f>AVERAGE(D44:D66)</f>
        <v>63840.391304347824</v>
      </c>
      <c r="E76" s="8">
        <f t="shared" ref="E76:F76" si="6">AVERAGE(E44:E66)</f>
        <v>1785358.0011931942</v>
      </c>
      <c r="F76" s="8">
        <f t="shared" si="6"/>
        <v>1721517.6098888465</v>
      </c>
    </row>
    <row r="77" spans="1:8" x14ac:dyDescent="0.25">
      <c r="A77" s="105" t="s">
        <v>106</v>
      </c>
      <c r="B77" s="8"/>
      <c r="C77" s="8"/>
      <c r="D77" s="8">
        <f>AVERAGE(D64:D66)</f>
        <v>47177.333333333336</v>
      </c>
      <c r="E77" s="8">
        <f t="shared" ref="E77:F77" si="7">AVERAGE(E64:E66)</f>
        <v>2017569.7110339354</v>
      </c>
      <c r="F77" s="8">
        <f t="shared" si="7"/>
        <v>1970392.3777006019</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5"/>
  <sheetViews>
    <sheetView workbookViewId="0">
      <selection activeCell="I32" sqref="I32"/>
    </sheetView>
  </sheetViews>
  <sheetFormatPr defaultColWidth="8.85546875" defaultRowHeight="15" x14ac:dyDescent="0.25"/>
  <cols>
    <col min="1" max="1" width="8.85546875" style="20"/>
    <col min="2" max="3" width="10.140625" style="20" bestFit="1" customWidth="1"/>
    <col min="4" max="4" width="11.5703125" style="20" bestFit="1" customWidth="1"/>
    <col min="5" max="6" width="11.5703125" style="20" customWidth="1"/>
    <col min="7" max="16384" width="8.85546875" style="20"/>
  </cols>
  <sheetData>
    <row r="1" spans="1:6" x14ac:dyDescent="0.25">
      <c r="A1" s="20" t="s">
        <v>61</v>
      </c>
    </row>
    <row r="2" spans="1:6" x14ac:dyDescent="0.25">
      <c r="A2" s="35" t="s">
        <v>23</v>
      </c>
      <c r="B2" s="112" t="s">
        <v>74</v>
      </c>
      <c r="C2" s="11" t="s">
        <v>75</v>
      </c>
      <c r="D2" s="12" t="s">
        <v>1</v>
      </c>
      <c r="E2" s="13" t="s">
        <v>76</v>
      </c>
      <c r="F2" s="40" t="s">
        <v>77</v>
      </c>
    </row>
    <row r="3" spans="1:6" x14ac:dyDescent="0.25">
      <c r="A3" s="35">
        <v>1986</v>
      </c>
      <c r="B3" s="113">
        <f>D3+C3</f>
        <v>15189661.304489248</v>
      </c>
      <c r="C3" s="26">
        <v>9420955.3044892475</v>
      </c>
      <c r="D3" s="27">
        <v>5768706</v>
      </c>
      <c r="E3" s="28">
        <f>D3+F3</f>
        <v>14607278.895436581</v>
      </c>
      <c r="F3" s="41">
        <v>8838572.8954365812</v>
      </c>
    </row>
    <row r="4" spans="1:6" x14ac:dyDescent="0.25">
      <c r="A4" s="35">
        <v>1987</v>
      </c>
      <c r="B4" s="113">
        <f t="shared" ref="B4:B34" si="0">D4+C4</f>
        <v>12439014.453733936</v>
      </c>
      <c r="C4" s="26">
        <v>7233183.453733935</v>
      </c>
      <c r="D4" s="27">
        <v>5205831</v>
      </c>
      <c r="E4" s="28">
        <f t="shared" ref="E4:E34" si="1">D4+F4</f>
        <v>14284443.064782744</v>
      </c>
      <c r="F4" s="41">
        <v>9078612.0647827443</v>
      </c>
    </row>
    <row r="5" spans="1:6" x14ac:dyDescent="0.25">
      <c r="A5" s="35">
        <v>1988</v>
      </c>
      <c r="B5" s="113">
        <f t="shared" si="0"/>
        <v>11703490.880499166</v>
      </c>
      <c r="C5" s="26">
        <v>7154375.8804991655</v>
      </c>
      <c r="D5" s="27">
        <v>4549115</v>
      </c>
      <c r="E5" s="28">
        <f t="shared" si="1"/>
        <v>9870577.0779897943</v>
      </c>
      <c r="F5" s="41">
        <v>5321462.0779897943</v>
      </c>
    </row>
    <row r="6" spans="1:6" x14ac:dyDescent="0.25">
      <c r="A6" s="35">
        <v>1989</v>
      </c>
      <c r="B6" s="113">
        <f t="shared" si="0"/>
        <v>8542529.5601644646</v>
      </c>
      <c r="C6" s="26">
        <v>4885521.5601644646</v>
      </c>
      <c r="D6" s="27">
        <v>3657008</v>
      </c>
      <c r="E6" s="28">
        <f t="shared" si="1"/>
        <v>9944142.9249262996</v>
      </c>
      <c r="F6" s="41">
        <v>6287134.9249262996</v>
      </c>
    </row>
    <row r="7" spans="1:6" x14ac:dyDescent="0.25">
      <c r="A7" s="35">
        <v>1990</v>
      </c>
      <c r="B7" s="113">
        <f t="shared" si="0"/>
        <v>10684244.52864038</v>
      </c>
      <c r="C7" s="26">
        <v>5826124.5286403801</v>
      </c>
      <c r="D7" s="27">
        <v>4858120</v>
      </c>
      <c r="E7" s="28">
        <f t="shared" si="1"/>
        <v>16605858.271739526</v>
      </c>
      <c r="F7" s="41">
        <v>11747738.271739526</v>
      </c>
    </row>
    <row r="8" spans="1:6" x14ac:dyDescent="0.25">
      <c r="A8" s="35">
        <v>1991</v>
      </c>
      <c r="B8" s="113">
        <f t="shared" si="0"/>
        <v>11947369.612596273</v>
      </c>
      <c r="C8" s="26">
        <v>7896548.6125962725</v>
      </c>
      <c r="D8" s="27">
        <v>4050821</v>
      </c>
      <c r="E8" s="28">
        <f t="shared" si="1"/>
        <v>14665280.721671186</v>
      </c>
      <c r="F8" s="41">
        <v>10614459.721671186</v>
      </c>
    </row>
    <row r="9" spans="1:6" x14ac:dyDescent="0.25">
      <c r="A9" s="35">
        <v>1992</v>
      </c>
      <c r="B9" s="113">
        <f t="shared" si="0"/>
        <v>14617082.528914072</v>
      </c>
      <c r="C9" s="26">
        <v>9580865.5289140716</v>
      </c>
      <c r="D9" s="27">
        <v>5036217</v>
      </c>
      <c r="E9" s="28">
        <f t="shared" si="1"/>
        <v>14882234.705161186</v>
      </c>
      <c r="F9" s="41">
        <v>9846017.7051611859</v>
      </c>
    </row>
    <row r="10" spans="1:6" x14ac:dyDescent="0.25">
      <c r="A10" s="35">
        <v>1993</v>
      </c>
      <c r="B10" s="113">
        <f t="shared" si="0"/>
        <v>12116685.115727698</v>
      </c>
      <c r="C10" s="26">
        <v>6427607.1157276984</v>
      </c>
      <c r="D10" s="27">
        <v>5689078</v>
      </c>
      <c r="E10" s="28">
        <f t="shared" si="1"/>
        <v>14397709.907439344</v>
      </c>
      <c r="F10" s="41">
        <v>8708631.9074393436</v>
      </c>
    </row>
    <row r="11" spans="1:6" x14ac:dyDescent="0.25">
      <c r="A11" s="35">
        <v>1994</v>
      </c>
      <c r="B11" s="113">
        <f t="shared" si="0"/>
        <v>11416073.915484294</v>
      </c>
      <c r="C11" s="26">
        <v>7105782.9154842934</v>
      </c>
      <c r="D11" s="27">
        <v>4310291</v>
      </c>
      <c r="E11" s="28">
        <f t="shared" si="1"/>
        <v>13399566.427188791</v>
      </c>
      <c r="F11" s="41">
        <v>9089275.4271887913</v>
      </c>
    </row>
    <row r="12" spans="1:6" x14ac:dyDescent="0.25">
      <c r="A12" s="35">
        <v>1995</v>
      </c>
      <c r="B12" s="113">
        <f t="shared" si="0"/>
        <v>13509348.281423988</v>
      </c>
      <c r="C12" s="26">
        <v>8843463.2814239878</v>
      </c>
      <c r="D12" s="27">
        <v>4665885</v>
      </c>
      <c r="E12" s="28">
        <f t="shared" si="1"/>
        <v>13535024.230502481</v>
      </c>
      <c r="F12" s="41">
        <v>8869139.2305024806</v>
      </c>
    </row>
    <row r="13" spans="1:6" x14ac:dyDescent="0.25">
      <c r="A13" s="35">
        <v>1996</v>
      </c>
      <c r="B13" s="113">
        <f t="shared" si="0"/>
        <v>12905455.824652459</v>
      </c>
      <c r="C13" s="26">
        <v>7769528.8246524595</v>
      </c>
      <c r="D13" s="27">
        <v>5135927</v>
      </c>
      <c r="E13" s="28">
        <f t="shared" si="1"/>
        <v>14083168.622550013</v>
      </c>
      <c r="F13" s="41">
        <v>8947241.6225500125</v>
      </c>
    </row>
    <row r="14" spans="1:6" x14ac:dyDescent="0.25">
      <c r="A14" s="35">
        <v>1997</v>
      </c>
      <c r="B14" s="113">
        <f t="shared" si="0"/>
        <v>17590386.030085653</v>
      </c>
      <c r="C14" s="26">
        <v>11447343.030085655</v>
      </c>
      <c r="D14" s="27">
        <v>6143043</v>
      </c>
      <c r="E14" s="28">
        <f t="shared" si="1"/>
        <v>17445862.85373139</v>
      </c>
      <c r="F14" s="41">
        <v>11302819.85373139</v>
      </c>
    </row>
    <row r="15" spans="1:6" x14ac:dyDescent="0.25">
      <c r="A15" s="35">
        <v>1998</v>
      </c>
      <c r="B15" s="113">
        <f t="shared" si="0"/>
        <v>13477414.397298653</v>
      </c>
      <c r="C15" s="26">
        <v>7656270.3972986536</v>
      </c>
      <c r="D15" s="27">
        <v>5821144</v>
      </c>
      <c r="E15" s="28">
        <f t="shared" si="1"/>
        <v>15661239.564354153</v>
      </c>
      <c r="F15" s="41">
        <v>9840095.5643541533</v>
      </c>
    </row>
    <row r="16" spans="1:6" x14ac:dyDescent="0.25">
      <c r="A16" s="35">
        <v>1999</v>
      </c>
      <c r="B16" s="113">
        <f t="shared" si="0"/>
        <v>11605414.564036932</v>
      </c>
      <c r="C16" s="26">
        <v>5446853.5640369328</v>
      </c>
      <c r="D16" s="27">
        <v>6158561</v>
      </c>
      <c r="E16" s="28">
        <f t="shared" si="1"/>
        <v>16361072.442215549</v>
      </c>
      <c r="F16" s="41">
        <v>10202511.442215549</v>
      </c>
    </row>
    <row r="17" spans="1:6" x14ac:dyDescent="0.25">
      <c r="A17" s="35">
        <v>2000</v>
      </c>
      <c r="B17" s="113">
        <f t="shared" si="0"/>
        <v>13072985.061538316</v>
      </c>
      <c r="C17" s="26">
        <v>7931321.0615383172</v>
      </c>
      <c r="D17" s="27">
        <v>5141664</v>
      </c>
      <c r="E17" s="28">
        <f t="shared" si="1"/>
        <v>18546660.89630235</v>
      </c>
      <c r="F17" s="41">
        <v>13404996.89630235</v>
      </c>
    </row>
    <row r="18" spans="1:6" x14ac:dyDescent="0.25">
      <c r="A18" s="35">
        <v>2001</v>
      </c>
      <c r="B18" s="113">
        <f t="shared" si="0"/>
        <v>11851866.606305785</v>
      </c>
      <c r="C18" s="26">
        <v>6910551.6063057864</v>
      </c>
      <c r="D18" s="27">
        <v>4941315</v>
      </c>
      <c r="E18" s="28">
        <f t="shared" si="1"/>
        <v>14687366.20169506</v>
      </c>
      <c r="F18" s="41">
        <v>9746051.2016950604</v>
      </c>
    </row>
    <row r="19" spans="1:6" x14ac:dyDescent="0.25">
      <c r="A19" s="35">
        <v>2002</v>
      </c>
      <c r="B19" s="113">
        <f t="shared" si="0"/>
        <v>9761852.8716884442</v>
      </c>
      <c r="C19" s="26">
        <v>5111965.8716884451</v>
      </c>
      <c r="D19" s="27">
        <v>4649887</v>
      </c>
      <c r="E19" s="28">
        <f t="shared" si="1"/>
        <v>15784367.777719572</v>
      </c>
      <c r="F19" s="41">
        <v>11134480.777719572</v>
      </c>
    </row>
    <row r="20" spans="1:6" x14ac:dyDescent="0.25">
      <c r="A20" s="35">
        <v>2003</v>
      </c>
      <c r="B20" s="113">
        <f t="shared" si="0"/>
        <v>12454043.743091729</v>
      </c>
      <c r="C20" s="26">
        <v>7230861.7430917276</v>
      </c>
      <c r="D20" s="27">
        <v>5223182</v>
      </c>
      <c r="E20" s="28">
        <f t="shared" si="1"/>
        <v>17918554.997173112</v>
      </c>
      <c r="F20" s="41">
        <v>12695372.997173112</v>
      </c>
    </row>
    <row r="21" spans="1:6" x14ac:dyDescent="0.25">
      <c r="A21" s="35">
        <v>2004</v>
      </c>
      <c r="B21" s="113">
        <f t="shared" si="0"/>
        <v>12270719.886213906</v>
      </c>
      <c r="C21" s="26">
        <v>6741919.886213907</v>
      </c>
      <c r="D21" s="27">
        <v>5528800</v>
      </c>
      <c r="E21" s="28">
        <f t="shared" si="1"/>
        <v>15576664.146237854</v>
      </c>
      <c r="F21" s="41">
        <v>10047864.146237854</v>
      </c>
    </row>
    <row r="22" spans="1:6" x14ac:dyDescent="0.25">
      <c r="A22" s="35">
        <v>2005</v>
      </c>
      <c r="B22" s="113">
        <f t="shared" si="0"/>
        <v>10192947.71899382</v>
      </c>
      <c r="C22" s="26">
        <v>4671573.7189938193</v>
      </c>
      <c r="D22" s="27">
        <v>5521374</v>
      </c>
      <c r="E22" s="28">
        <f t="shared" si="1"/>
        <v>12579566.332267269</v>
      </c>
      <c r="F22" s="41">
        <v>7058192.3322672695</v>
      </c>
    </row>
    <row r="23" spans="1:6" x14ac:dyDescent="0.25">
      <c r="A23" s="35">
        <v>2006</v>
      </c>
      <c r="B23" s="113">
        <f t="shared" si="0"/>
        <v>12628391.978844685</v>
      </c>
      <c r="C23" s="26">
        <v>6388753.9788446855</v>
      </c>
      <c r="D23" s="27">
        <v>6239638</v>
      </c>
      <c r="E23" s="28">
        <f t="shared" si="1"/>
        <v>17762920.794079661</v>
      </c>
      <c r="F23" s="41">
        <v>11523282.794079663</v>
      </c>
    </row>
    <row r="24" spans="1:6" x14ac:dyDescent="0.25">
      <c r="A24" s="35">
        <v>2007</v>
      </c>
      <c r="B24" s="113">
        <f t="shared" si="0"/>
        <v>14174356.924900949</v>
      </c>
      <c r="C24" s="26">
        <v>8110456.924900949</v>
      </c>
      <c r="D24" s="27">
        <v>6063900</v>
      </c>
      <c r="E24" s="28">
        <f t="shared" si="1"/>
        <v>19248511.056281876</v>
      </c>
      <c r="F24" s="41">
        <v>13184611.056281876</v>
      </c>
    </row>
    <row r="25" spans="1:6" x14ac:dyDescent="0.25">
      <c r="A25" s="35">
        <v>2008</v>
      </c>
      <c r="B25" s="113">
        <f t="shared" si="0"/>
        <v>11517882.970071349</v>
      </c>
      <c r="C25" s="26">
        <v>4772709.9700713484</v>
      </c>
      <c r="D25" s="27">
        <v>6745173</v>
      </c>
      <c r="E25" s="28">
        <f t="shared" si="1"/>
        <v>15239797.592240185</v>
      </c>
      <c r="F25" s="41">
        <v>8494624.5922401845</v>
      </c>
    </row>
    <row r="26" spans="1:6" x14ac:dyDescent="0.25">
      <c r="A26" s="35">
        <v>2009</v>
      </c>
      <c r="B26" s="113">
        <f t="shared" si="0"/>
        <v>13212186.618640333</v>
      </c>
      <c r="C26" s="26">
        <v>5400428.6186403325</v>
      </c>
      <c r="D26" s="27">
        <v>7811758</v>
      </c>
      <c r="E26" s="28">
        <f t="shared" si="1"/>
        <v>18872533.183705382</v>
      </c>
      <c r="F26" s="41">
        <v>11060775.183705384</v>
      </c>
    </row>
    <row r="27" spans="1:6" x14ac:dyDescent="0.25">
      <c r="A27" s="35">
        <v>2010</v>
      </c>
      <c r="B27" s="113">
        <f t="shared" si="0"/>
        <v>9834123.8018953428</v>
      </c>
      <c r="C27" s="26">
        <v>3208326.8018953437</v>
      </c>
      <c r="D27" s="27">
        <v>6625797</v>
      </c>
      <c r="E27" s="28">
        <f t="shared" si="1"/>
        <v>12717985.831742562</v>
      </c>
      <c r="F27" s="41">
        <v>6092188.8317425624</v>
      </c>
    </row>
    <row r="28" spans="1:6" x14ac:dyDescent="0.25">
      <c r="A28" s="35">
        <v>2011</v>
      </c>
      <c r="B28" s="113">
        <f t="shared" si="0"/>
        <v>8427653.6594211794</v>
      </c>
      <c r="C28" s="26">
        <v>2651450.659421179</v>
      </c>
      <c r="D28" s="27">
        <v>5776203</v>
      </c>
      <c r="E28" s="28">
        <f t="shared" si="1"/>
        <v>11476770.229844287</v>
      </c>
      <c r="F28" s="41">
        <v>5700567.2298442861</v>
      </c>
    </row>
    <row r="29" spans="1:6" x14ac:dyDescent="0.25">
      <c r="A29" s="35">
        <v>2012</v>
      </c>
      <c r="B29" s="113">
        <f t="shared" si="0"/>
        <v>8029966.4102843981</v>
      </c>
      <c r="C29" s="26">
        <v>2973834.4102843986</v>
      </c>
      <c r="D29" s="27">
        <v>5056132</v>
      </c>
      <c r="E29" s="28">
        <f t="shared" si="1"/>
        <v>10171957.567497062</v>
      </c>
      <c r="F29" s="41">
        <v>5115825.5674970616</v>
      </c>
    </row>
    <row r="30" spans="1:6" x14ac:dyDescent="0.25">
      <c r="A30" s="35">
        <v>2013</v>
      </c>
      <c r="B30" s="113">
        <f t="shared" si="0"/>
        <v>6849182.1977128992</v>
      </c>
      <c r="C30" s="26">
        <v>2556656.1977128992</v>
      </c>
      <c r="D30" s="27">
        <v>4292526</v>
      </c>
      <c r="E30" s="28">
        <f t="shared" si="1"/>
        <v>9399840.3537054807</v>
      </c>
      <c r="F30" s="41">
        <v>5107314.3537054807</v>
      </c>
    </row>
    <row r="31" spans="1:6" x14ac:dyDescent="0.25">
      <c r="A31" s="35">
        <v>2014</v>
      </c>
      <c r="B31" s="113">
        <f t="shared" si="0"/>
        <v>7815035.4197428171</v>
      </c>
      <c r="C31" s="26">
        <v>2197984.4197428175</v>
      </c>
      <c r="D31" s="27">
        <v>5617051</v>
      </c>
      <c r="E31" s="28">
        <f t="shared" si="1"/>
        <v>10578770.209625628</v>
      </c>
      <c r="F31" s="41">
        <v>4961719.2096256278</v>
      </c>
    </row>
    <row r="32" spans="1:6" x14ac:dyDescent="0.25">
      <c r="A32" s="35">
        <v>2015</v>
      </c>
      <c r="B32" s="113">
        <f t="shared" si="0"/>
        <v>7227126.2511578891</v>
      </c>
      <c r="C32" s="26">
        <v>2497503.2511578887</v>
      </c>
      <c r="D32" s="27">
        <v>4729623</v>
      </c>
      <c r="E32" s="28">
        <f t="shared" si="1"/>
        <v>9686706.6334714368</v>
      </c>
      <c r="F32" s="41">
        <v>4957083.6334714359</v>
      </c>
    </row>
    <row r="33" spans="1:6" x14ac:dyDescent="0.25">
      <c r="A33" s="106">
        <v>2016</v>
      </c>
      <c r="B33" s="113">
        <f t="shared" si="0"/>
        <v>8336618.2688001553</v>
      </c>
      <c r="C33" s="26">
        <v>2954566.2688001553</v>
      </c>
      <c r="D33" s="27">
        <v>5382052</v>
      </c>
      <c r="E33" s="28">
        <f t="shared" si="1"/>
        <v>11873656.150925394</v>
      </c>
      <c r="F33" s="41">
        <v>6491604.1509253951</v>
      </c>
    </row>
    <row r="34" spans="1:6" x14ac:dyDescent="0.25">
      <c r="A34" s="106">
        <v>2017</v>
      </c>
      <c r="B34" s="113">
        <f t="shared" si="0"/>
        <v>9203248.7367018219</v>
      </c>
      <c r="C34" s="26">
        <v>3063409.7367018214</v>
      </c>
      <c r="D34" s="27">
        <v>6139839</v>
      </c>
      <c r="E34" s="28">
        <f t="shared" si="1"/>
        <v>12478401.216582339</v>
      </c>
      <c r="F34" s="41">
        <v>6338562.2165823383</v>
      </c>
    </row>
    <row r="35" spans="1:6" x14ac:dyDescent="0.25">
      <c r="A35" s="106"/>
      <c r="B35" s="25"/>
      <c r="C35" s="25"/>
      <c r="D35" s="25"/>
      <c r="E35" s="25"/>
      <c r="F35" s="25"/>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35"/>
  <sheetViews>
    <sheetView workbookViewId="0">
      <selection activeCell="I32" sqref="I32"/>
    </sheetView>
  </sheetViews>
  <sheetFormatPr defaultColWidth="8.85546875" defaultRowHeight="15" x14ac:dyDescent="0.25"/>
  <cols>
    <col min="1" max="1" width="8.85546875" style="20"/>
    <col min="2" max="2" width="10.140625" style="20" bestFit="1" customWidth="1"/>
    <col min="3" max="3" width="9.140625" style="20" bestFit="1" customWidth="1"/>
    <col min="4" max="4" width="11.5703125" style="20" bestFit="1" customWidth="1"/>
    <col min="5" max="5" width="10.140625" style="20" bestFit="1" customWidth="1"/>
    <col min="6" max="6" width="10.140625" style="20" customWidth="1"/>
    <col min="7" max="16384" width="8.85546875" style="20"/>
  </cols>
  <sheetData>
    <row r="1" spans="1:6" x14ac:dyDescent="0.25">
      <c r="A1" s="20" t="s">
        <v>62</v>
      </c>
    </row>
    <row r="2" spans="1:6" x14ac:dyDescent="0.25">
      <c r="A2" s="106" t="s">
        <v>23</v>
      </c>
      <c r="B2" s="112" t="s">
        <v>74</v>
      </c>
      <c r="C2" s="11" t="s">
        <v>75</v>
      </c>
      <c r="D2" s="12" t="s">
        <v>1</v>
      </c>
      <c r="E2" s="13" t="s">
        <v>76</v>
      </c>
      <c r="F2" s="40" t="s">
        <v>77</v>
      </c>
    </row>
    <row r="3" spans="1:6" x14ac:dyDescent="0.25">
      <c r="A3" s="106">
        <v>1986</v>
      </c>
      <c r="B3" s="113">
        <f>D3+C3</f>
        <v>14592206.256596994</v>
      </c>
      <c r="C3" s="26">
        <v>7605011.2565969937</v>
      </c>
      <c r="D3" s="27">
        <v>6987195</v>
      </c>
      <c r="E3" s="28">
        <f>D3+F3</f>
        <v>10398398.98575262</v>
      </c>
      <c r="F3" s="41">
        <v>3411203.9857526207</v>
      </c>
    </row>
    <row r="4" spans="1:6" x14ac:dyDescent="0.25">
      <c r="A4" s="106">
        <v>1987</v>
      </c>
      <c r="B4" s="113">
        <f t="shared" ref="B4:B34" si="0">D4+C4</f>
        <v>11596402.267936327</v>
      </c>
      <c r="C4" s="26">
        <v>4692087.2679363275</v>
      </c>
      <c r="D4" s="27">
        <v>6904315</v>
      </c>
      <c r="E4" s="28">
        <f t="shared" ref="E4:E34" si="1">D4+F4</f>
        <v>10948605.83725851</v>
      </c>
      <c r="F4" s="41">
        <v>4044290.8372585098</v>
      </c>
    </row>
    <row r="5" spans="1:6" x14ac:dyDescent="0.25">
      <c r="A5" s="106">
        <v>1988</v>
      </c>
      <c r="B5" s="113">
        <f t="shared" si="0"/>
        <v>11204406.477354929</v>
      </c>
      <c r="C5" s="26">
        <v>5345421.4773549279</v>
      </c>
      <c r="D5" s="27">
        <v>5858985</v>
      </c>
      <c r="E5" s="28">
        <f t="shared" si="1"/>
        <v>11607174.753346365</v>
      </c>
      <c r="F5" s="41">
        <v>5748189.753346364</v>
      </c>
    </row>
    <row r="6" spans="1:6" x14ac:dyDescent="0.25">
      <c r="A6" s="106">
        <v>1989</v>
      </c>
      <c r="B6" s="113">
        <f t="shared" si="0"/>
        <v>10099462.546101663</v>
      </c>
      <c r="C6" s="26">
        <v>3134028.5461016642</v>
      </c>
      <c r="D6" s="27">
        <v>6965434</v>
      </c>
      <c r="E6" s="28">
        <f t="shared" si="1"/>
        <v>11313476.132478625</v>
      </c>
      <c r="F6" s="41">
        <v>4348042.1324786255</v>
      </c>
    </row>
    <row r="7" spans="1:6" x14ac:dyDescent="0.25">
      <c r="A7" s="106">
        <v>1990</v>
      </c>
      <c r="B7" s="113">
        <f t="shared" si="0"/>
        <v>10453336.68635436</v>
      </c>
      <c r="C7" s="26">
        <v>4467567.6863543596</v>
      </c>
      <c r="D7" s="27">
        <v>5985769</v>
      </c>
      <c r="E7" s="28">
        <f t="shared" si="1"/>
        <v>12099665.18935789</v>
      </c>
      <c r="F7" s="41">
        <v>6113896.1893578898</v>
      </c>
    </row>
    <row r="8" spans="1:6" x14ac:dyDescent="0.25">
      <c r="A8" s="106">
        <v>1991</v>
      </c>
      <c r="B8" s="113">
        <f t="shared" si="0"/>
        <v>13114488.210214129</v>
      </c>
      <c r="C8" s="26">
        <v>5089767.2102141287</v>
      </c>
      <c r="D8" s="27">
        <v>8024721</v>
      </c>
      <c r="E8" s="28">
        <f t="shared" si="1"/>
        <v>15781870.012928085</v>
      </c>
      <c r="F8" s="41">
        <v>7757149.0129280854</v>
      </c>
    </row>
    <row r="9" spans="1:6" x14ac:dyDescent="0.25">
      <c r="A9" s="106">
        <v>1992</v>
      </c>
      <c r="B9" s="113">
        <f t="shared" si="0"/>
        <v>12025155.932769218</v>
      </c>
      <c r="C9" s="26">
        <v>5069053.9327692185</v>
      </c>
      <c r="D9" s="27">
        <v>6956102</v>
      </c>
      <c r="E9" s="28">
        <f t="shared" si="1"/>
        <v>13123715.779372867</v>
      </c>
      <c r="F9" s="41">
        <v>6167613.7793728672</v>
      </c>
    </row>
    <row r="10" spans="1:6" x14ac:dyDescent="0.25">
      <c r="A10" s="106">
        <v>1993</v>
      </c>
      <c r="B10" s="113">
        <f t="shared" si="0"/>
        <v>10822024.854618495</v>
      </c>
      <c r="C10" s="26">
        <v>3233181.8546184958</v>
      </c>
      <c r="D10" s="27">
        <v>7588843</v>
      </c>
      <c r="E10" s="28">
        <f t="shared" si="1"/>
        <v>10894377.822712844</v>
      </c>
      <c r="F10" s="41">
        <v>3305534.8227128447</v>
      </c>
    </row>
    <row r="11" spans="1:6" x14ac:dyDescent="0.25">
      <c r="A11" s="106">
        <v>1994</v>
      </c>
      <c r="B11" s="113">
        <f t="shared" si="0"/>
        <v>10592452.092778204</v>
      </c>
      <c r="C11" s="26">
        <v>3656783.0927782035</v>
      </c>
      <c r="D11" s="27">
        <v>6935669</v>
      </c>
      <c r="E11" s="28">
        <f t="shared" si="1"/>
        <v>10230732.224592969</v>
      </c>
      <c r="F11" s="41">
        <v>3295063.2245929693</v>
      </c>
    </row>
    <row r="12" spans="1:6" x14ac:dyDescent="0.25">
      <c r="A12" s="106">
        <v>1995</v>
      </c>
      <c r="B12" s="113">
        <f t="shared" si="0"/>
        <v>8013800.6388579775</v>
      </c>
      <c r="C12" s="26">
        <v>2807217.638857977</v>
      </c>
      <c r="D12" s="27">
        <v>5206583</v>
      </c>
      <c r="E12" s="28">
        <f t="shared" si="1"/>
        <v>7435400.9588751104</v>
      </c>
      <c r="F12" s="41">
        <v>2228817.9588751104</v>
      </c>
    </row>
    <row r="13" spans="1:6" x14ac:dyDescent="0.25">
      <c r="A13" s="106">
        <v>1996</v>
      </c>
      <c r="B13" s="113">
        <f t="shared" si="0"/>
        <v>6755611.4945281427</v>
      </c>
      <c r="C13" s="26">
        <v>3102893.4945281427</v>
      </c>
      <c r="D13" s="27">
        <v>3652718</v>
      </c>
      <c r="E13" s="28">
        <f t="shared" si="1"/>
        <v>6282733.9976670351</v>
      </c>
      <c r="F13" s="41">
        <v>2630015.9976670356</v>
      </c>
    </row>
    <row r="14" spans="1:6" x14ac:dyDescent="0.25">
      <c r="A14" s="106">
        <v>1997</v>
      </c>
      <c r="B14" s="113">
        <f t="shared" si="0"/>
        <v>7747867.7296710946</v>
      </c>
      <c r="C14" s="26">
        <v>3926970.729671095</v>
      </c>
      <c r="D14" s="27">
        <v>3820897</v>
      </c>
      <c r="E14" s="28">
        <f t="shared" si="1"/>
        <v>8336888.2550476361</v>
      </c>
      <c r="F14" s="41">
        <v>4515991.2550476361</v>
      </c>
    </row>
    <row r="15" spans="1:6" x14ac:dyDescent="0.25">
      <c r="A15" s="106">
        <v>1998</v>
      </c>
      <c r="B15" s="113">
        <f t="shared" si="0"/>
        <v>6410724.5979594365</v>
      </c>
      <c r="C15" s="26">
        <v>2884798.5979594365</v>
      </c>
      <c r="D15" s="27">
        <v>3525926</v>
      </c>
      <c r="E15" s="28">
        <f t="shared" si="1"/>
        <v>7048423.4713847823</v>
      </c>
      <c r="F15" s="41">
        <v>3522497.4713847819</v>
      </c>
    </row>
    <row r="16" spans="1:6" x14ac:dyDescent="0.25">
      <c r="A16" s="106">
        <v>1999</v>
      </c>
      <c r="B16" s="113">
        <f t="shared" si="0"/>
        <v>6916408.2942520827</v>
      </c>
      <c r="C16" s="26">
        <v>3577737.2942520827</v>
      </c>
      <c r="D16" s="27">
        <v>3338671</v>
      </c>
      <c r="E16" s="28">
        <f t="shared" si="1"/>
        <v>8481672.7431740146</v>
      </c>
      <c r="F16" s="41">
        <v>5143001.7431740146</v>
      </c>
    </row>
    <row r="17" spans="1:6" x14ac:dyDescent="0.25">
      <c r="A17" s="106">
        <v>2000</v>
      </c>
      <c r="B17" s="113">
        <f t="shared" si="0"/>
        <v>8224120.3845567498</v>
      </c>
      <c r="C17" s="26">
        <v>4546893.3845567498</v>
      </c>
      <c r="D17" s="27">
        <v>3677227</v>
      </c>
      <c r="E17" s="28">
        <f t="shared" si="1"/>
        <v>9911918.1539236121</v>
      </c>
      <c r="F17" s="41">
        <v>6234691.1539236112</v>
      </c>
    </row>
    <row r="18" spans="1:6" x14ac:dyDescent="0.25">
      <c r="A18" s="106">
        <v>2001</v>
      </c>
      <c r="B18" s="113">
        <f t="shared" si="0"/>
        <v>9551665.1643848829</v>
      </c>
      <c r="C18" s="26">
        <v>5164925.1643848829</v>
      </c>
      <c r="D18" s="27">
        <v>4386740</v>
      </c>
      <c r="E18" s="28">
        <f t="shared" si="1"/>
        <v>9682545.5791189</v>
      </c>
      <c r="F18" s="41">
        <v>5295805.5791188991</v>
      </c>
    </row>
    <row r="19" spans="1:6" x14ac:dyDescent="0.25">
      <c r="A19" s="106">
        <v>2002</v>
      </c>
      <c r="B19" s="113">
        <f t="shared" si="0"/>
        <v>8750795.2323235795</v>
      </c>
      <c r="C19" s="26">
        <v>4922271.2323235795</v>
      </c>
      <c r="D19" s="27">
        <v>3828524</v>
      </c>
      <c r="E19" s="28">
        <f t="shared" si="1"/>
        <v>9904360.3669099938</v>
      </c>
      <c r="F19" s="41">
        <v>6075836.3669099938</v>
      </c>
    </row>
    <row r="20" spans="1:6" x14ac:dyDescent="0.25">
      <c r="A20" s="106">
        <v>2003</v>
      </c>
      <c r="B20" s="113">
        <f t="shared" si="0"/>
        <v>9047864.7947305441</v>
      </c>
      <c r="C20" s="26">
        <v>4076619.794730545</v>
      </c>
      <c r="D20" s="27">
        <v>4971245</v>
      </c>
      <c r="E20" s="28">
        <f t="shared" si="1"/>
        <v>9736862.6950929947</v>
      </c>
      <c r="F20" s="41">
        <v>4765617.6950929938</v>
      </c>
    </row>
    <row r="21" spans="1:6" x14ac:dyDescent="0.25">
      <c r="A21" s="106">
        <v>2004</v>
      </c>
      <c r="B21" s="113">
        <f t="shared" si="0"/>
        <v>9190225.6584063582</v>
      </c>
      <c r="C21" s="26">
        <v>4422058.6584063591</v>
      </c>
      <c r="D21" s="27">
        <v>4768167</v>
      </c>
      <c r="E21" s="28">
        <f t="shared" si="1"/>
        <v>8854203.7461110353</v>
      </c>
      <c r="F21" s="41">
        <v>4086036.7461110363</v>
      </c>
    </row>
    <row r="22" spans="1:6" x14ac:dyDescent="0.25">
      <c r="A22" s="106">
        <v>2005</v>
      </c>
      <c r="B22" s="113">
        <f t="shared" si="0"/>
        <v>8387153.0635395572</v>
      </c>
      <c r="C22" s="26">
        <v>3057831.0635395572</v>
      </c>
      <c r="D22" s="27">
        <v>5329322</v>
      </c>
      <c r="E22" s="28">
        <f t="shared" si="1"/>
        <v>9389119.1073851474</v>
      </c>
      <c r="F22" s="41">
        <v>4059797.1073851469</v>
      </c>
    </row>
    <row r="23" spans="1:6" x14ac:dyDescent="0.25">
      <c r="A23" s="106">
        <v>2006</v>
      </c>
      <c r="B23" s="113">
        <f t="shared" si="0"/>
        <v>9040376.0920377709</v>
      </c>
      <c r="C23" s="26">
        <v>3677227.0920377704</v>
      </c>
      <c r="D23" s="27">
        <v>5363149</v>
      </c>
      <c r="E23" s="28">
        <f t="shared" si="1"/>
        <v>8463007.215166932</v>
      </c>
      <c r="F23" s="41">
        <v>3099858.2151669315</v>
      </c>
    </row>
    <row r="24" spans="1:6" x14ac:dyDescent="0.25">
      <c r="A24" s="106">
        <v>2007</v>
      </c>
      <c r="B24" s="113">
        <f t="shared" si="0"/>
        <v>8630758.2949615046</v>
      </c>
      <c r="C24" s="26">
        <v>3814069.2949615046</v>
      </c>
      <c r="D24" s="27">
        <v>4816689</v>
      </c>
      <c r="E24" s="28">
        <f t="shared" si="1"/>
        <v>9607635.3472062331</v>
      </c>
      <c r="F24" s="41">
        <v>4790946.3472062331</v>
      </c>
    </row>
    <row r="25" spans="1:6" x14ac:dyDescent="0.25">
      <c r="A25" s="106">
        <v>2008</v>
      </c>
      <c r="B25" s="113">
        <f t="shared" si="0"/>
        <v>9992769.201504454</v>
      </c>
      <c r="C25" s="26">
        <v>5833399.2015044549</v>
      </c>
      <c r="D25" s="27">
        <v>4159370</v>
      </c>
      <c r="E25" s="28">
        <f t="shared" si="1"/>
        <v>9744570.5421675183</v>
      </c>
      <c r="F25" s="41">
        <v>5585200.5421675174</v>
      </c>
    </row>
    <row r="26" spans="1:6" x14ac:dyDescent="0.25">
      <c r="A26" s="106">
        <v>2009</v>
      </c>
      <c r="B26" s="113">
        <f t="shared" si="0"/>
        <v>9575676.5057960749</v>
      </c>
      <c r="C26" s="26">
        <v>3993271.5057960753</v>
      </c>
      <c r="D26" s="27">
        <v>5582405</v>
      </c>
      <c r="E26" s="28">
        <f t="shared" si="1"/>
        <v>11755230.198743157</v>
      </c>
      <c r="F26" s="41">
        <v>6172825.1987431571</v>
      </c>
    </row>
    <row r="27" spans="1:6" x14ac:dyDescent="0.25">
      <c r="A27" s="106">
        <v>2010</v>
      </c>
      <c r="B27" s="113">
        <f t="shared" si="0"/>
        <v>10026193.172643356</v>
      </c>
      <c r="C27" s="26">
        <v>4233794.1726433551</v>
      </c>
      <c r="D27" s="27">
        <v>5792399</v>
      </c>
      <c r="E27" s="28">
        <f t="shared" si="1"/>
        <v>13282803.365127854</v>
      </c>
      <c r="F27" s="41">
        <v>7490404.3651278531</v>
      </c>
    </row>
    <row r="28" spans="1:6" x14ac:dyDescent="0.25">
      <c r="A28" s="106">
        <v>2011</v>
      </c>
      <c r="B28" s="113">
        <f t="shared" si="0"/>
        <v>9129249.8382397871</v>
      </c>
      <c r="C28" s="26">
        <v>3421157.8382397867</v>
      </c>
      <c r="D28" s="27">
        <v>5708092</v>
      </c>
      <c r="E28" s="28">
        <f t="shared" si="1"/>
        <v>12147395.677823231</v>
      </c>
      <c r="F28" s="41">
        <v>6439303.6778232306</v>
      </c>
    </row>
    <row r="29" spans="1:6" x14ac:dyDescent="0.25">
      <c r="A29" s="106">
        <v>2012</v>
      </c>
      <c r="B29" s="113">
        <f t="shared" si="0"/>
        <v>9335760.7893091552</v>
      </c>
      <c r="C29" s="26">
        <v>4111135.7893091543</v>
      </c>
      <c r="D29" s="27">
        <v>5224625</v>
      </c>
      <c r="E29" s="28">
        <f t="shared" si="1"/>
        <v>10882299.96245189</v>
      </c>
      <c r="F29" s="41">
        <v>5657674.9624518892</v>
      </c>
    </row>
    <row r="30" spans="1:6" x14ac:dyDescent="0.25">
      <c r="A30" s="106">
        <v>2013</v>
      </c>
      <c r="B30" s="113">
        <f t="shared" si="0"/>
        <v>9862184.6442997064</v>
      </c>
      <c r="C30" s="26">
        <v>5630882.6442997064</v>
      </c>
      <c r="D30" s="27">
        <v>4231302</v>
      </c>
      <c r="E30" s="28">
        <f t="shared" si="1"/>
        <v>13111115.958658438</v>
      </c>
      <c r="F30" s="41">
        <v>8879813.9586584382</v>
      </c>
    </row>
    <row r="31" spans="1:6" x14ac:dyDescent="0.25">
      <c r="A31" s="106">
        <v>2014</v>
      </c>
      <c r="B31" s="113">
        <f t="shared" si="0"/>
        <v>7563410.3765974771</v>
      </c>
      <c r="C31" s="26">
        <v>3429151.3765974767</v>
      </c>
      <c r="D31" s="27">
        <v>4134259</v>
      </c>
      <c r="E31" s="28">
        <f t="shared" si="1"/>
        <v>8651407.7542558424</v>
      </c>
      <c r="F31" s="41">
        <v>4517148.7542558415</v>
      </c>
    </row>
    <row r="32" spans="1:6" x14ac:dyDescent="0.25">
      <c r="A32" s="106">
        <v>2015</v>
      </c>
      <c r="B32" s="113">
        <f t="shared" si="0"/>
        <v>6873457.2380954493</v>
      </c>
      <c r="C32" s="26">
        <v>3362756.2380954497</v>
      </c>
      <c r="D32" s="27">
        <v>3510701</v>
      </c>
      <c r="E32" s="28">
        <f t="shared" si="1"/>
        <v>7853008.1224160064</v>
      </c>
      <c r="F32" s="41">
        <v>4342307.1224160064</v>
      </c>
    </row>
    <row r="33" spans="1:6" x14ac:dyDescent="0.25">
      <c r="A33" s="106">
        <v>2016</v>
      </c>
      <c r="B33" s="113">
        <f t="shared" si="0"/>
        <v>8454333.79915509</v>
      </c>
      <c r="C33" s="26">
        <v>3961964.7991550895</v>
      </c>
      <c r="D33" s="27">
        <v>4492369</v>
      </c>
      <c r="E33" s="28">
        <f t="shared" si="1"/>
        <v>11790124.53117097</v>
      </c>
      <c r="F33" s="41">
        <v>7297755.5311709698</v>
      </c>
    </row>
    <row r="34" spans="1:6" x14ac:dyDescent="0.25">
      <c r="A34" s="106">
        <v>2017</v>
      </c>
      <c r="B34" s="113">
        <f t="shared" si="0"/>
        <v>7658714.4890496125</v>
      </c>
      <c r="C34" s="26">
        <v>3462663.4890496125</v>
      </c>
      <c r="D34" s="27">
        <v>4196051</v>
      </c>
      <c r="E34" s="28">
        <f t="shared" si="1"/>
        <v>10251968.40706664</v>
      </c>
      <c r="F34" s="41">
        <v>6055917.4070666404</v>
      </c>
    </row>
    <row r="35" spans="1:6" x14ac:dyDescent="0.25">
      <c r="B35" s="25"/>
      <c r="C35" s="25"/>
      <c r="D35" s="2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D1" workbookViewId="0">
      <selection activeCell="G30" sqref="G30"/>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51</v>
      </c>
    </row>
    <row r="3" spans="1:6" x14ac:dyDescent="0.25">
      <c r="A3" s="24" t="s">
        <v>23</v>
      </c>
      <c r="B3" s="52" t="s">
        <v>74</v>
      </c>
      <c r="C3" s="11" t="s">
        <v>75</v>
      </c>
      <c r="D3" s="12" t="s">
        <v>1</v>
      </c>
      <c r="E3" s="13" t="s">
        <v>76</v>
      </c>
      <c r="F3" s="40" t="s">
        <v>77</v>
      </c>
    </row>
    <row r="4" spans="1:6" x14ac:dyDescent="0.25">
      <c r="A4" s="24">
        <v>1986</v>
      </c>
      <c r="B4" s="45">
        <f t="shared" ref="B4:B35" si="0">C4+D4</f>
        <v>1252676.9002976003</v>
      </c>
      <c r="C4" s="26">
        <v>812778.90029760019</v>
      </c>
      <c r="D4" s="27">
        <v>439898</v>
      </c>
      <c r="E4" s="28">
        <f t="shared" ref="E4:E35" si="1">D4+F4</f>
        <v>1955140.1510045999</v>
      </c>
      <c r="F4" s="41">
        <v>1515242.1510045999</v>
      </c>
    </row>
    <row r="5" spans="1:6" x14ac:dyDescent="0.25">
      <c r="A5" s="24">
        <v>1987</v>
      </c>
      <c r="B5" s="45">
        <f t="shared" si="0"/>
        <v>1245705.2928757006</v>
      </c>
      <c r="C5" s="26">
        <v>735043.29287570075</v>
      </c>
      <c r="D5" s="27">
        <v>510662</v>
      </c>
      <c r="E5" s="28">
        <f t="shared" si="1"/>
        <v>1755318.1381289994</v>
      </c>
      <c r="F5" s="41">
        <v>1244656.1381289994</v>
      </c>
    </row>
    <row r="6" spans="1:6" x14ac:dyDescent="0.25">
      <c r="A6" s="24">
        <v>1988</v>
      </c>
      <c r="B6" s="45">
        <f t="shared" si="0"/>
        <v>663196.97299710009</v>
      </c>
      <c r="C6" s="26">
        <v>318836.97299710003</v>
      </c>
      <c r="D6" s="27">
        <v>344360</v>
      </c>
      <c r="E6" s="28">
        <f t="shared" si="1"/>
        <v>2633505.9757021996</v>
      </c>
      <c r="F6" s="41">
        <v>2289145.9757021996</v>
      </c>
    </row>
    <row r="7" spans="1:6" x14ac:dyDescent="0.25">
      <c r="A7" s="24">
        <v>1989</v>
      </c>
      <c r="B7" s="45">
        <f t="shared" si="0"/>
        <v>805434.25418810023</v>
      </c>
      <c r="C7" s="26">
        <v>459039.25418810023</v>
      </c>
      <c r="D7" s="27">
        <v>346395</v>
      </c>
      <c r="E7" s="28">
        <f t="shared" si="1"/>
        <v>799662.58492000028</v>
      </c>
      <c r="F7" s="41">
        <v>453267.58492000023</v>
      </c>
    </row>
    <row r="8" spans="1:6" x14ac:dyDescent="0.25">
      <c r="A8" s="24">
        <v>1990</v>
      </c>
      <c r="B8" s="45">
        <f t="shared" si="0"/>
        <v>589955.61226100009</v>
      </c>
      <c r="C8" s="26">
        <v>389111.61226100003</v>
      </c>
      <c r="D8" s="27">
        <v>200844</v>
      </c>
      <c r="E8" s="28">
        <f t="shared" si="1"/>
        <v>1815371.7775619999</v>
      </c>
      <c r="F8" s="41">
        <v>1614527.7775619999</v>
      </c>
    </row>
    <row r="9" spans="1:6" x14ac:dyDescent="0.25">
      <c r="A9" s="24">
        <v>1991</v>
      </c>
      <c r="B9" s="45">
        <f t="shared" si="0"/>
        <v>644254.39114800002</v>
      </c>
      <c r="C9" s="26">
        <v>524024.39114800002</v>
      </c>
      <c r="D9" s="27">
        <v>120230</v>
      </c>
      <c r="E9" s="28">
        <f t="shared" si="1"/>
        <v>1056123.9100874001</v>
      </c>
      <c r="F9" s="41">
        <v>935893.91008740012</v>
      </c>
    </row>
    <row r="10" spans="1:6" x14ac:dyDescent="0.25">
      <c r="A10" s="24">
        <v>1992</v>
      </c>
      <c r="B10" s="45">
        <f t="shared" si="0"/>
        <v>625187.55311360001</v>
      </c>
      <c r="C10" s="26">
        <v>493399.55311360006</v>
      </c>
      <c r="D10" s="27">
        <v>131788</v>
      </c>
      <c r="E10" s="28">
        <f t="shared" si="1"/>
        <v>677091.84572332015</v>
      </c>
      <c r="F10" s="41">
        <v>545303.84572332015</v>
      </c>
    </row>
    <row r="11" spans="1:6" x14ac:dyDescent="0.25">
      <c r="A11" s="24">
        <v>1993</v>
      </c>
      <c r="B11" s="45">
        <f t="shared" si="0"/>
        <v>585649.47504820023</v>
      </c>
      <c r="C11" s="26">
        <v>439435.47504820023</v>
      </c>
      <c r="D11" s="27">
        <v>146214</v>
      </c>
      <c r="E11" s="28">
        <f t="shared" si="1"/>
        <v>540799.18411379016</v>
      </c>
      <c r="F11" s="41">
        <v>394585.18411379016</v>
      </c>
    </row>
    <row r="12" spans="1:6" x14ac:dyDescent="0.25">
      <c r="A12" s="24">
        <v>1994</v>
      </c>
      <c r="B12" s="45">
        <f t="shared" si="0"/>
        <v>429356.09197390004</v>
      </c>
      <c r="C12" s="26">
        <v>298192.09197390004</v>
      </c>
      <c r="D12" s="27">
        <v>131164</v>
      </c>
      <c r="E12" s="28">
        <f t="shared" si="1"/>
        <v>506405.05486079998</v>
      </c>
      <c r="F12" s="41">
        <v>375241.05486079998</v>
      </c>
    </row>
    <row r="13" spans="1:6" x14ac:dyDescent="0.25">
      <c r="A13" s="24">
        <v>1995</v>
      </c>
      <c r="B13" s="45">
        <f t="shared" si="0"/>
        <v>492406.24696660001</v>
      </c>
      <c r="C13" s="26">
        <v>290669.24696660001</v>
      </c>
      <c r="D13" s="27">
        <v>201737</v>
      </c>
      <c r="E13" s="28">
        <f t="shared" si="1"/>
        <v>678360.36355940008</v>
      </c>
      <c r="F13" s="41">
        <v>476623.36355940008</v>
      </c>
    </row>
    <row r="14" spans="1:6" x14ac:dyDescent="0.25">
      <c r="A14" s="24">
        <v>1996</v>
      </c>
      <c r="B14" s="45">
        <f t="shared" si="0"/>
        <v>724331.69079509983</v>
      </c>
      <c r="C14" s="26">
        <v>533837.69079509983</v>
      </c>
      <c r="D14" s="27">
        <v>190494</v>
      </c>
      <c r="E14" s="28">
        <f t="shared" si="1"/>
        <v>1525200.1043777498</v>
      </c>
      <c r="F14" s="41">
        <v>1334706.1043777498</v>
      </c>
    </row>
    <row r="15" spans="1:6" x14ac:dyDescent="0.25">
      <c r="A15" s="24">
        <v>1997</v>
      </c>
      <c r="B15" s="45">
        <f t="shared" si="0"/>
        <v>855056.18154706981</v>
      </c>
      <c r="C15" s="26">
        <v>685526.18154706981</v>
      </c>
      <c r="D15" s="27">
        <v>169530</v>
      </c>
      <c r="E15" s="28">
        <f t="shared" si="1"/>
        <v>2142623.9377692975</v>
      </c>
      <c r="F15" s="41">
        <v>1973093.9377692977</v>
      </c>
    </row>
    <row r="16" spans="1:6" x14ac:dyDescent="0.25">
      <c r="A16" s="24">
        <v>1998</v>
      </c>
      <c r="B16" s="45">
        <f t="shared" si="0"/>
        <v>508947.89573669981</v>
      </c>
      <c r="C16" s="26">
        <v>334208.89573669981</v>
      </c>
      <c r="D16" s="27">
        <v>174739</v>
      </c>
      <c r="E16" s="28">
        <f t="shared" si="1"/>
        <v>789202.9302831497</v>
      </c>
      <c r="F16" s="41">
        <v>614463.9302831497</v>
      </c>
    </row>
    <row r="17" spans="1:6" x14ac:dyDescent="0.25">
      <c r="A17" s="24">
        <v>1999</v>
      </c>
      <c r="B17" s="45">
        <f t="shared" si="0"/>
        <v>221700.77428447996</v>
      </c>
      <c r="C17" s="26">
        <v>92732.77428447998</v>
      </c>
      <c r="D17" s="27">
        <v>128968</v>
      </c>
      <c r="E17" s="28">
        <f t="shared" si="1"/>
        <v>368378.56690403138</v>
      </c>
      <c r="F17" s="41">
        <v>239410.56690403138</v>
      </c>
    </row>
    <row r="18" spans="1:6" x14ac:dyDescent="0.25">
      <c r="A18" s="24">
        <v>2000</v>
      </c>
      <c r="B18" s="45">
        <f t="shared" si="0"/>
        <v>255513.32855740999</v>
      </c>
      <c r="C18" s="26">
        <v>132863.32855740999</v>
      </c>
      <c r="D18" s="27">
        <v>122650</v>
      </c>
      <c r="E18" s="28">
        <f t="shared" si="1"/>
        <v>498231.85797934199</v>
      </c>
      <c r="F18" s="41">
        <v>375581.85797934199</v>
      </c>
    </row>
    <row r="19" spans="1:6" x14ac:dyDescent="0.25">
      <c r="A19" s="24">
        <v>2001</v>
      </c>
      <c r="B19" s="45">
        <f t="shared" si="0"/>
        <v>277878.57279521995</v>
      </c>
      <c r="C19" s="26">
        <v>141796.57279521992</v>
      </c>
      <c r="D19" s="27">
        <v>136082</v>
      </c>
      <c r="E19" s="28">
        <f t="shared" si="1"/>
        <v>383887.64651182992</v>
      </c>
      <c r="F19" s="41">
        <v>247805.64651182995</v>
      </c>
    </row>
    <row r="20" spans="1:6" x14ac:dyDescent="0.25">
      <c r="A20" s="24">
        <v>2002</v>
      </c>
      <c r="B20" s="45">
        <f t="shared" si="0"/>
        <v>334359.24576211994</v>
      </c>
      <c r="C20" s="26">
        <v>184678.24576211994</v>
      </c>
      <c r="D20" s="27">
        <v>149681</v>
      </c>
      <c r="E20" s="28">
        <f t="shared" si="1"/>
        <v>848692.28417719982</v>
      </c>
      <c r="F20" s="41">
        <v>699011.28417719982</v>
      </c>
    </row>
    <row r="21" spans="1:6" x14ac:dyDescent="0.25">
      <c r="A21" s="24">
        <v>2003</v>
      </c>
      <c r="B21" s="45">
        <f t="shared" si="0"/>
        <v>481978.83631108009</v>
      </c>
      <c r="C21" s="26">
        <v>330596.83631108009</v>
      </c>
      <c r="D21" s="27">
        <v>151382</v>
      </c>
      <c r="E21" s="28">
        <f t="shared" si="1"/>
        <v>774320.51988355001</v>
      </c>
      <c r="F21" s="41">
        <v>622938.51988355001</v>
      </c>
    </row>
    <row r="22" spans="1:6" x14ac:dyDescent="0.25">
      <c r="A22" s="24">
        <v>2004</v>
      </c>
      <c r="B22" s="45">
        <f t="shared" si="0"/>
        <v>606787.7898337699</v>
      </c>
      <c r="C22" s="26">
        <v>459620.78983376984</v>
      </c>
      <c r="D22" s="27">
        <v>147167</v>
      </c>
      <c r="E22" s="28">
        <f t="shared" si="1"/>
        <v>1167533.5873702201</v>
      </c>
      <c r="F22" s="41">
        <v>1020366.5873702202</v>
      </c>
    </row>
    <row r="23" spans="1:6" x14ac:dyDescent="0.25">
      <c r="A23" s="24">
        <v>2005</v>
      </c>
      <c r="B23" s="45">
        <f t="shared" si="0"/>
        <v>225125.08784112998</v>
      </c>
      <c r="C23" s="26">
        <v>109780.08784112996</v>
      </c>
      <c r="D23" s="27">
        <v>115345</v>
      </c>
      <c r="E23" s="28">
        <f t="shared" si="1"/>
        <v>348598.16647894995</v>
      </c>
      <c r="F23" s="41">
        <v>233253.16647894992</v>
      </c>
    </row>
    <row r="24" spans="1:6" x14ac:dyDescent="0.25">
      <c r="A24" s="24">
        <v>2006</v>
      </c>
      <c r="B24" s="45">
        <f t="shared" si="0"/>
        <v>217175.59024957</v>
      </c>
      <c r="C24" s="26">
        <v>135422.59024957</v>
      </c>
      <c r="D24" s="27">
        <v>81753</v>
      </c>
      <c r="E24" s="28">
        <f t="shared" si="1"/>
        <v>695324.48183806019</v>
      </c>
      <c r="F24" s="41">
        <v>613571.48183806019</v>
      </c>
    </row>
    <row r="25" spans="1:6" x14ac:dyDescent="0.25">
      <c r="A25" s="24">
        <v>2007</v>
      </c>
      <c r="B25" s="45">
        <f t="shared" si="0"/>
        <v>406134.35070043994</v>
      </c>
      <c r="C25" s="26">
        <v>310633.35070043994</v>
      </c>
      <c r="D25" s="27">
        <v>95501</v>
      </c>
      <c r="E25" s="28">
        <f t="shared" si="1"/>
        <v>644036.86277487001</v>
      </c>
      <c r="F25" s="41">
        <v>548535.86277487001</v>
      </c>
    </row>
    <row r="26" spans="1:6" x14ac:dyDescent="0.25">
      <c r="A26" s="24">
        <v>2008</v>
      </c>
      <c r="B26" s="45">
        <f t="shared" si="0"/>
        <v>209212.44522710997</v>
      </c>
      <c r="C26" s="26">
        <v>156490.44522710997</v>
      </c>
      <c r="D26" s="27">
        <v>52722</v>
      </c>
      <c r="E26" s="28">
        <f t="shared" si="1"/>
        <v>608057.33531571017</v>
      </c>
      <c r="F26" s="41">
        <v>555335.33531571017</v>
      </c>
    </row>
    <row r="27" spans="1:6" x14ac:dyDescent="0.25">
      <c r="A27" s="24">
        <v>2009</v>
      </c>
      <c r="B27" s="45">
        <f t="shared" si="0"/>
        <v>193776.16863213002</v>
      </c>
      <c r="C27" s="26">
        <v>147050.16863213002</v>
      </c>
      <c r="D27" s="27">
        <v>46726</v>
      </c>
      <c r="E27" s="28">
        <f t="shared" si="1"/>
        <v>597079.47989139974</v>
      </c>
      <c r="F27" s="41">
        <v>550353.47989139974</v>
      </c>
    </row>
    <row r="28" spans="1:6" x14ac:dyDescent="0.25">
      <c r="A28" s="24">
        <v>2010</v>
      </c>
      <c r="B28" s="45">
        <f t="shared" si="0"/>
        <v>73020.809254320004</v>
      </c>
      <c r="C28" s="26">
        <v>28963.809254320007</v>
      </c>
      <c r="D28" s="27">
        <v>44057</v>
      </c>
      <c r="E28" s="28">
        <f t="shared" si="1"/>
        <v>83243.538492239983</v>
      </c>
      <c r="F28" s="41">
        <v>39186.53849223999</v>
      </c>
    </row>
    <row r="29" spans="1:6" x14ac:dyDescent="0.25">
      <c r="A29" s="24">
        <v>2011</v>
      </c>
      <c r="B29" s="45">
        <f t="shared" si="0"/>
        <v>97441.94846878</v>
      </c>
      <c r="C29" s="26">
        <v>35034.948468779992</v>
      </c>
      <c r="D29" s="27">
        <v>62407</v>
      </c>
      <c r="E29" s="28">
        <f t="shared" si="1"/>
        <v>156991.60731878999</v>
      </c>
      <c r="F29" s="41">
        <v>94584.607318790004</v>
      </c>
    </row>
    <row r="30" spans="1:6" s="20" customFormat="1" x14ac:dyDescent="0.25">
      <c r="A30" s="24">
        <v>2012</v>
      </c>
      <c r="B30" s="45">
        <f t="shared" si="0"/>
        <v>150276.88284537004</v>
      </c>
      <c r="C30" s="26">
        <v>99463.882845370026</v>
      </c>
      <c r="D30" s="27">
        <v>50813</v>
      </c>
      <c r="E30" s="28">
        <f t="shared" si="1"/>
        <v>279313.92009800003</v>
      </c>
      <c r="F30" s="41">
        <v>228500.92009800003</v>
      </c>
    </row>
    <row r="31" spans="1:6" s="20" customFormat="1" x14ac:dyDescent="0.25">
      <c r="A31" s="24">
        <v>2013</v>
      </c>
      <c r="B31" s="45">
        <f t="shared" si="0"/>
        <v>163203.88503100001</v>
      </c>
      <c r="C31" s="26">
        <v>102627.885031</v>
      </c>
      <c r="D31" s="27">
        <v>60576</v>
      </c>
      <c r="E31" s="28">
        <f t="shared" si="1"/>
        <v>324813.19880130998</v>
      </c>
      <c r="F31" s="41">
        <v>264237.19880130998</v>
      </c>
    </row>
    <row r="32" spans="1:6" s="20" customFormat="1" x14ac:dyDescent="0.25">
      <c r="A32" s="24">
        <v>2014</v>
      </c>
      <c r="B32" s="45">
        <f t="shared" si="0"/>
        <v>154201.35563845001</v>
      </c>
      <c r="C32" s="26">
        <v>62163.355638449997</v>
      </c>
      <c r="D32" s="27">
        <v>92038</v>
      </c>
      <c r="E32" s="28">
        <f t="shared" si="1"/>
        <v>278578.47428477998</v>
      </c>
      <c r="F32" s="41">
        <v>186540.47428478001</v>
      </c>
    </row>
    <row r="33" spans="1:6" s="20" customFormat="1" x14ac:dyDescent="0.25">
      <c r="A33" s="24">
        <v>2015</v>
      </c>
      <c r="B33" s="45">
        <f t="shared" si="0"/>
        <v>193268.15941247001</v>
      </c>
      <c r="C33" s="26">
        <v>104311.15941247001</v>
      </c>
      <c r="D33" s="27">
        <v>88957</v>
      </c>
      <c r="E33" s="28">
        <f t="shared" si="1"/>
        <v>400202.55010198994</v>
      </c>
      <c r="F33" s="41">
        <v>311245.55010198994</v>
      </c>
    </row>
    <row r="34" spans="1:6" s="20" customFormat="1" x14ac:dyDescent="0.25">
      <c r="A34" s="24">
        <v>2016</v>
      </c>
      <c r="B34" s="45">
        <f t="shared" si="0"/>
        <v>202556.00436571002</v>
      </c>
      <c r="C34" s="26">
        <v>131390.00436571002</v>
      </c>
      <c r="D34" s="27">
        <v>71166</v>
      </c>
      <c r="E34" s="28">
        <f t="shared" si="1"/>
        <v>584854.92761661985</v>
      </c>
      <c r="F34" s="41">
        <v>513688.92761661985</v>
      </c>
    </row>
    <row r="35" spans="1:6" x14ac:dyDescent="0.25">
      <c r="A35" s="24">
        <v>2017</v>
      </c>
      <c r="B35" s="45">
        <f t="shared" si="0"/>
        <v>141747.28672375</v>
      </c>
      <c r="C35" s="26">
        <v>57750.286723750003</v>
      </c>
      <c r="D35" s="27">
        <v>83997</v>
      </c>
      <c r="E35" s="28">
        <f t="shared" si="1"/>
        <v>305557.68245740002</v>
      </c>
      <c r="F35" s="41">
        <v>221560.68245740005</v>
      </c>
    </row>
    <row r="36" spans="1:6" x14ac:dyDescent="0.25">
      <c r="B36" s="33"/>
    </row>
    <row r="37" spans="1:6" x14ac:dyDescent="0.25">
      <c r="B37" s="49"/>
      <c r="C37" s="49"/>
      <c r="D37" s="49"/>
    </row>
    <row r="38" spans="1:6" x14ac:dyDescent="0.25">
      <c r="B38" s="8"/>
      <c r="C38" s="8"/>
      <c r="D38" s="8"/>
    </row>
    <row r="39" spans="1:6" x14ac:dyDescent="0.25">
      <c r="B39" s="8"/>
      <c r="C39" s="8"/>
      <c r="D39" s="8"/>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4"/>
  <sheetViews>
    <sheetView workbookViewId="0">
      <selection activeCell="M36" sqref="L36:M36"/>
    </sheetView>
  </sheetViews>
  <sheetFormatPr defaultColWidth="8.85546875" defaultRowHeight="15" x14ac:dyDescent="0.25"/>
  <cols>
    <col min="1" max="1" width="8.85546875" style="20"/>
    <col min="2" max="2" width="9.42578125" style="20" customWidth="1"/>
    <col min="3" max="3" width="9" style="20" customWidth="1"/>
    <col min="4" max="4" width="11.5703125" style="20" bestFit="1" customWidth="1"/>
    <col min="5" max="5" width="10" style="20" bestFit="1" customWidth="1"/>
    <col min="6" max="6" width="9.7109375" style="20" customWidth="1"/>
    <col min="7" max="16384" width="8.85546875" style="20"/>
  </cols>
  <sheetData>
    <row r="1" spans="1:6" x14ac:dyDescent="0.25">
      <c r="A1" s="20" t="s">
        <v>63</v>
      </c>
      <c r="B1" s="20" t="s">
        <v>64</v>
      </c>
    </row>
    <row r="2" spans="1:6" x14ac:dyDescent="0.25">
      <c r="A2" s="35" t="s">
        <v>23</v>
      </c>
      <c r="B2" s="112" t="s">
        <v>74</v>
      </c>
      <c r="C2" s="11" t="s">
        <v>75</v>
      </c>
      <c r="D2" s="12" t="s">
        <v>1</v>
      </c>
      <c r="E2" s="13" t="s">
        <v>76</v>
      </c>
      <c r="F2" s="40" t="s">
        <v>77</v>
      </c>
    </row>
    <row r="3" spans="1:6" x14ac:dyDescent="0.25">
      <c r="A3" s="35">
        <v>1986</v>
      </c>
      <c r="B3" s="113">
        <f>C3+D3</f>
        <v>890031.83822109993</v>
      </c>
      <c r="C3" s="26">
        <v>865086.83822109993</v>
      </c>
      <c r="D3" s="27">
        <v>24945</v>
      </c>
      <c r="E3" s="28">
        <f>D3+F3</f>
        <v>939785.5725026998</v>
      </c>
      <c r="F3" s="41">
        <v>914840.5725026998</v>
      </c>
    </row>
    <row r="4" spans="1:6" x14ac:dyDescent="0.25">
      <c r="A4" s="35">
        <v>1987</v>
      </c>
      <c r="B4" s="113">
        <f t="shared" ref="B4:B34" si="0">C4+D4</f>
        <v>225756.62057467998</v>
      </c>
      <c r="C4" s="26">
        <v>185402.62057467998</v>
      </c>
      <c r="D4" s="27">
        <v>40354</v>
      </c>
      <c r="E4" s="28">
        <f t="shared" ref="E4:E34" si="1">D4+F4</f>
        <v>550654.06277816207</v>
      </c>
      <c r="F4" s="41">
        <v>510300.06277816201</v>
      </c>
    </row>
    <row r="5" spans="1:6" x14ac:dyDescent="0.25">
      <c r="A5" s="35">
        <v>1988</v>
      </c>
      <c r="B5" s="113">
        <f t="shared" si="0"/>
        <v>239870.6250628999</v>
      </c>
      <c r="C5" s="26">
        <v>216845.6250628999</v>
      </c>
      <c r="D5" s="27">
        <v>23025</v>
      </c>
      <c r="E5" s="28">
        <f t="shared" si="1"/>
        <v>338192.91523670015</v>
      </c>
      <c r="F5" s="41">
        <v>315167.91523670015</v>
      </c>
    </row>
    <row r="6" spans="1:6" x14ac:dyDescent="0.25">
      <c r="A6" s="35">
        <v>1989</v>
      </c>
      <c r="B6" s="113">
        <f t="shared" si="0"/>
        <v>378745.91623251006</v>
      </c>
      <c r="C6" s="26">
        <v>345418.91623251006</v>
      </c>
      <c r="D6" s="27">
        <v>33327</v>
      </c>
      <c r="E6" s="28">
        <f t="shared" si="1"/>
        <v>572430.10097480007</v>
      </c>
      <c r="F6" s="41">
        <v>539103.10097480007</v>
      </c>
    </row>
    <row r="7" spans="1:6" x14ac:dyDescent="0.25">
      <c r="A7" s="35">
        <v>1990</v>
      </c>
      <c r="B7" s="113">
        <f t="shared" si="0"/>
        <v>462479.65607283008</v>
      </c>
      <c r="C7" s="26">
        <v>418743.65607283008</v>
      </c>
      <c r="D7" s="27">
        <v>43736</v>
      </c>
      <c r="E7" s="28">
        <f t="shared" si="1"/>
        <v>434192.99601149006</v>
      </c>
      <c r="F7" s="41">
        <v>390456.99601149006</v>
      </c>
    </row>
    <row r="8" spans="1:6" x14ac:dyDescent="0.25">
      <c r="A8" s="35">
        <v>1991</v>
      </c>
      <c r="B8" s="113">
        <f t="shared" si="0"/>
        <v>777794.5005264997</v>
      </c>
      <c r="C8" s="26">
        <v>733978.5005264997</v>
      </c>
      <c r="D8" s="27">
        <v>43816</v>
      </c>
      <c r="E8" s="28">
        <f t="shared" si="1"/>
        <v>551377.89802011196</v>
      </c>
      <c r="F8" s="41">
        <v>507561.89802011201</v>
      </c>
    </row>
    <row r="9" spans="1:6" x14ac:dyDescent="0.25">
      <c r="A9" s="35">
        <v>1992</v>
      </c>
      <c r="B9" s="113">
        <f t="shared" si="0"/>
        <v>467464.37698084011</v>
      </c>
      <c r="C9" s="26">
        <v>430789.37698084011</v>
      </c>
      <c r="D9" s="27">
        <v>36675</v>
      </c>
      <c r="E9" s="28">
        <f t="shared" si="1"/>
        <v>610155.81188991014</v>
      </c>
      <c r="F9" s="41">
        <v>573480.81188991014</v>
      </c>
    </row>
    <row r="10" spans="1:6" x14ac:dyDescent="0.25">
      <c r="A10" s="35">
        <v>1993</v>
      </c>
      <c r="B10" s="113">
        <f t="shared" si="0"/>
        <v>344665.19013819995</v>
      </c>
      <c r="C10" s="26">
        <v>305163.19013819995</v>
      </c>
      <c r="D10" s="27">
        <v>39502</v>
      </c>
      <c r="E10" s="28">
        <f t="shared" si="1"/>
        <v>435536.24220629991</v>
      </c>
      <c r="F10" s="41">
        <v>396034.24220629991</v>
      </c>
    </row>
    <row r="11" spans="1:6" x14ac:dyDescent="0.25">
      <c r="A11" s="35">
        <v>1994</v>
      </c>
      <c r="B11" s="113">
        <f t="shared" si="0"/>
        <v>354457.09905600012</v>
      </c>
      <c r="C11" s="26">
        <v>307378.09905600012</v>
      </c>
      <c r="D11" s="27">
        <v>47079</v>
      </c>
      <c r="E11" s="28">
        <f t="shared" si="1"/>
        <v>380744.39719460008</v>
      </c>
      <c r="F11" s="41">
        <v>333665.39719460008</v>
      </c>
    </row>
    <row r="12" spans="1:6" x14ac:dyDescent="0.25">
      <c r="A12" s="35">
        <v>1995</v>
      </c>
      <c r="B12" s="113">
        <f t="shared" si="0"/>
        <v>599789.63182133005</v>
      </c>
      <c r="C12" s="26">
        <v>532640.63182133005</v>
      </c>
      <c r="D12" s="27">
        <v>67149</v>
      </c>
      <c r="E12" s="28">
        <f t="shared" si="1"/>
        <v>915766.62219422997</v>
      </c>
      <c r="F12" s="41">
        <v>848617.62219422997</v>
      </c>
    </row>
    <row r="13" spans="1:6" x14ac:dyDescent="0.25">
      <c r="A13" s="35">
        <v>1996</v>
      </c>
      <c r="B13" s="113">
        <f t="shared" si="0"/>
        <v>865434.66757719964</v>
      </c>
      <c r="C13" s="26">
        <v>803103.66757719964</v>
      </c>
      <c r="D13" s="27">
        <v>62331</v>
      </c>
      <c r="E13" s="28">
        <f t="shared" si="1"/>
        <v>2322696.7352067013</v>
      </c>
      <c r="F13" s="41">
        <v>2260365.7352067013</v>
      </c>
    </row>
    <row r="14" spans="1:6" x14ac:dyDescent="0.25">
      <c r="A14" s="35">
        <v>1997</v>
      </c>
      <c r="B14" s="113">
        <f t="shared" si="0"/>
        <v>603855.71017039998</v>
      </c>
      <c r="C14" s="26">
        <v>540470.71017039998</v>
      </c>
      <c r="D14" s="27">
        <v>63385</v>
      </c>
      <c r="E14" s="28">
        <f t="shared" si="1"/>
        <v>627729.41540862015</v>
      </c>
      <c r="F14" s="41">
        <v>564344.41540862015</v>
      </c>
    </row>
    <row r="15" spans="1:6" x14ac:dyDescent="0.25">
      <c r="A15" s="35">
        <v>1998</v>
      </c>
      <c r="B15" s="113">
        <f t="shared" si="0"/>
        <v>440982.5410041</v>
      </c>
      <c r="C15" s="26">
        <v>397415.5410041</v>
      </c>
      <c r="D15" s="27">
        <v>43567</v>
      </c>
      <c r="E15" s="28">
        <f t="shared" si="1"/>
        <v>414750.1622429</v>
      </c>
      <c r="F15" s="41">
        <v>371183.1622429</v>
      </c>
    </row>
    <row r="16" spans="1:6" x14ac:dyDescent="0.25">
      <c r="A16" s="35">
        <v>1999</v>
      </c>
      <c r="B16" s="113">
        <f t="shared" si="0"/>
        <v>424041.49903569999</v>
      </c>
      <c r="C16" s="26">
        <v>396551.49903569999</v>
      </c>
      <c r="D16" s="27">
        <v>27490</v>
      </c>
      <c r="E16" s="28">
        <f t="shared" si="1"/>
        <v>734339.76975401014</v>
      </c>
      <c r="F16" s="41">
        <v>706849.76975401014</v>
      </c>
    </row>
    <row r="17" spans="1:6" x14ac:dyDescent="0.25">
      <c r="A17" s="35">
        <v>2000</v>
      </c>
      <c r="B17" s="113">
        <f t="shared" si="0"/>
        <v>571379.58190230082</v>
      </c>
      <c r="C17" s="26">
        <v>528799.58190230082</v>
      </c>
      <c r="D17" s="27">
        <v>42580</v>
      </c>
      <c r="E17" s="28">
        <f t="shared" si="1"/>
        <v>446516.51378110005</v>
      </c>
      <c r="F17" s="41">
        <v>403936.51378110005</v>
      </c>
    </row>
    <row r="18" spans="1:6" x14ac:dyDescent="0.25">
      <c r="A18" s="35">
        <v>2001</v>
      </c>
      <c r="B18" s="113">
        <f t="shared" si="0"/>
        <v>526147.98958470009</v>
      </c>
      <c r="C18" s="26">
        <v>485443.98958470009</v>
      </c>
      <c r="D18" s="27">
        <v>40704</v>
      </c>
      <c r="E18" s="28">
        <f t="shared" si="1"/>
        <v>364412.60476340016</v>
      </c>
      <c r="F18" s="41">
        <v>323708.60476340016</v>
      </c>
    </row>
    <row r="19" spans="1:6" x14ac:dyDescent="0.25">
      <c r="A19" s="35">
        <v>2002</v>
      </c>
      <c r="B19" s="113">
        <f t="shared" si="0"/>
        <v>339406.14036846027</v>
      </c>
      <c r="C19" s="26">
        <v>298438.14036846027</v>
      </c>
      <c r="D19" s="27">
        <v>40968</v>
      </c>
      <c r="E19" s="28">
        <f t="shared" si="1"/>
        <v>522385.65644212015</v>
      </c>
      <c r="F19" s="41">
        <v>481417.65644212015</v>
      </c>
    </row>
    <row r="20" spans="1:6" x14ac:dyDescent="0.25">
      <c r="A20" s="35">
        <v>2003</v>
      </c>
      <c r="B20" s="113">
        <f t="shared" si="0"/>
        <v>781408.58826109022</v>
      </c>
      <c r="C20" s="26">
        <v>746397.58826109022</v>
      </c>
      <c r="D20" s="27">
        <v>35011</v>
      </c>
      <c r="E20" s="28">
        <f t="shared" si="1"/>
        <v>1506823.8086948614</v>
      </c>
      <c r="F20" s="41">
        <v>1471812.8086948614</v>
      </c>
    </row>
    <row r="21" spans="1:6" x14ac:dyDescent="0.25">
      <c r="A21" s="35">
        <v>2004</v>
      </c>
      <c r="B21" s="113">
        <f t="shared" si="0"/>
        <v>1073947.79719454</v>
      </c>
      <c r="C21" s="26">
        <v>1040961.7971945402</v>
      </c>
      <c r="D21" s="27">
        <v>32986</v>
      </c>
      <c r="E21" s="28">
        <f t="shared" si="1"/>
        <v>1016462.1376885799</v>
      </c>
      <c r="F21" s="41">
        <v>983476.13768857985</v>
      </c>
    </row>
    <row r="22" spans="1:6" x14ac:dyDescent="0.25">
      <c r="A22" s="35">
        <v>2005</v>
      </c>
      <c r="B22" s="113">
        <f t="shared" si="0"/>
        <v>961252.61349370016</v>
      </c>
      <c r="C22" s="26">
        <v>932168.61349370016</v>
      </c>
      <c r="D22" s="27">
        <v>29084</v>
      </c>
      <c r="E22" s="28">
        <f t="shared" si="1"/>
        <v>1734289.0196172204</v>
      </c>
      <c r="F22" s="41">
        <v>1705205.0196172204</v>
      </c>
    </row>
    <row r="23" spans="1:6" x14ac:dyDescent="0.25">
      <c r="A23" s="35">
        <v>2006</v>
      </c>
      <c r="B23" s="113">
        <f t="shared" si="0"/>
        <v>1033420.7539389002</v>
      </c>
      <c r="C23" s="26">
        <v>1002260.7539389002</v>
      </c>
      <c r="D23" s="27">
        <v>31160</v>
      </c>
      <c r="E23" s="28">
        <f t="shared" si="1"/>
        <v>1492384.9693331399</v>
      </c>
      <c r="F23" s="41">
        <v>1461224.9693331399</v>
      </c>
    </row>
    <row r="24" spans="1:6" x14ac:dyDescent="0.25">
      <c r="A24" s="35">
        <v>2007</v>
      </c>
      <c r="B24" s="113">
        <f t="shared" si="0"/>
        <v>786718.9605889857</v>
      </c>
      <c r="C24" s="26">
        <v>755161.9605889857</v>
      </c>
      <c r="D24" s="27">
        <v>31557</v>
      </c>
      <c r="E24" s="28">
        <f t="shared" si="1"/>
        <v>1043743.5451158996</v>
      </c>
      <c r="F24" s="41">
        <v>1012186.5451158996</v>
      </c>
    </row>
    <row r="25" spans="1:6" x14ac:dyDescent="0.25">
      <c r="A25" s="35">
        <v>2008</v>
      </c>
      <c r="B25" s="113">
        <f t="shared" si="0"/>
        <v>576009.09418391029</v>
      </c>
      <c r="C25" s="26">
        <v>542621.09418391029</v>
      </c>
      <c r="D25" s="27">
        <v>33388</v>
      </c>
      <c r="E25" s="28">
        <f t="shared" si="1"/>
        <v>852715.17546660022</v>
      </c>
      <c r="F25" s="41">
        <v>819327.17546660022</v>
      </c>
    </row>
    <row r="26" spans="1:6" x14ac:dyDescent="0.25">
      <c r="A26" s="35">
        <v>2009</v>
      </c>
      <c r="B26" s="113">
        <f t="shared" si="0"/>
        <v>819159.4049354</v>
      </c>
      <c r="C26" s="26">
        <v>776957.4049354</v>
      </c>
      <c r="D26" s="27">
        <v>42202</v>
      </c>
      <c r="E26" s="28">
        <f t="shared" si="1"/>
        <v>1450855.7132339005</v>
      </c>
      <c r="F26" s="41">
        <v>1408653.7132339005</v>
      </c>
    </row>
    <row r="27" spans="1:6" x14ac:dyDescent="0.25">
      <c r="A27" s="35">
        <v>2010</v>
      </c>
      <c r="B27" s="113">
        <f t="shared" si="0"/>
        <v>1001591.04801692</v>
      </c>
      <c r="C27" s="26">
        <v>945319.04801691999</v>
      </c>
      <c r="D27" s="27">
        <v>56272</v>
      </c>
      <c r="E27" s="28">
        <f t="shared" si="1"/>
        <v>1712356.1419469302</v>
      </c>
      <c r="F27" s="41">
        <v>1656084.1419469302</v>
      </c>
    </row>
    <row r="28" spans="1:6" x14ac:dyDescent="0.25">
      <c r="A28" s="35">
        <v>2011</v>
      </c>
      <c r="B28" s="113">
        <f t="shared" si="0"/>
        <v>385264.32361523982</v>
      </c>
      <c r="C28" s="26">
        <v>351471.32361523982</v>
      </c>
      <c r="D28" s="27">
        <v>33793</v>
      </c>
      <c r="E28" s="28">
        <f t="shared" si="1"/>
        <v>1085736.4273267994</v>
      </c>
      <c r="F28" s="41">
        <v>1051943.4273267994</v>
      </c>
    </row>
    <row r="29" spans="1:6" x14ac:dyDescent="0.25">
      <c r="A29" s="35">
        <v>2012</v>
      </c>
      <c r="B29" s="113">
        <f t="shared" si="0"/>
        <v>541287.01560051006</v>
      </c>
      <c r="C29" s="26">
        <v>499147.01560051006</v>
      </c>
      <c r="D29" s="27">
        <v>42140</v>
      </c>
      <c r="E29" s="28">
        <f t="shared" si="1"/>
        <v>1459347.5664046193</v>
      </c>
      <c r="F29" s="41">
        <v>1417207.5664046193</v>
      </c>
    </row>
    <row r="30" spans="1:6" x14ac:dyDescent="0.25">
      <c r="A30" s="35">
        <v>2013</v>
      </c>
      <c r="B30" s="113">
        <f t="shared" si="0"/>
        <v>964213.71037286962</v>
      </c>
      <c r="C30" s="26">
        <v>911198.71037286962</v>
      </c>
      <c r="D30" s="27">
        <v>53015</v>
      </c>
      <c r="E30" s="28">
        <f t="shared" si="1"/>
        <v>1667258.4965268199</v>
      </c>
      <c r="F30" s="41">
        <v>1614243.4965268199</v>
      </c>
    </row>
    <row r="31" spans="1:6" x14ac:dyDescent="0.25">
      <c r="A31" s="35">
        <v>2014</v>
      </c>
      <c r="B31" s="113">
        <f t="shared" si="0"/>
        <v>623232.34125945996</v>
      </c>
      <c r="C31" s="26">
        <v>554069.34125945996</v>
      </c>
      <c r="D31" s="27">
        <v>69163</v>
      </c>
      <c r="E31" s="28">
        <f t="shared" si="1"/>
        <v>1509989.9386110704</v>
      </c>
      <c r="F31" s="41">
        <v>1440826.9386110704</v>
      </c>
    </row>
    <row r="32" spans="1:6" x14ac:dyDescent="0.25">
      <c r="A32" s="35">
        <v>2015</v>
      </c>
      <c r="B32" s="113">
        <f t="shared" si="0"/>
        <v>1650161.7268663999</v>
      </c>
      <c r="C32" s="26">
        <v>1565975.7268663999</v>
      </c>
      <c r="D32" s="27">
        <v>84186</v>
      </c>
      <c r="E32" s="28">
        <f t="shared" si="1"/>
        <v>4273003.8312570686</v>
      </c>
      <c r="F32" s="41">
        <v>4188817.8312570686</v>
      </c>
    </row>
    <row r="33" spans="1:6" x14ac:dyDescent="0.25">
      <c r="A33" s="106">
        <v>2016</v>
      </c>
      <c r="B33" s="113">
        <f t="shared" si="0"/>
        <v>1439454.1865079012</v>
      </c>
      <c r="C33" s="26">
        <v>1351528.1865079012</v>
      </c>
      <c r="D33" s="27">
        <v>87926</v>
      </c>
      <c r="E33" s="28">
        <f t="shared" si="1"/>
        <v>2516023.1500981399</v>
      </c>
      <c r="F33" s="41">
        <v>2428097.1500981399</v>
      </c>
    </row>
    <row r="34" spans="1:6" x14ac:dyDescent="0.25">
      <c r="A34" s="106">
        <v>2017</v>
      </c>
      <c r="B34" s="113">
        <f t="shared" si="0"/>
        <v>517868.60852584994</v>
      </c>
      <c r="C34" s="26">
        <v>454431.60852584994</v>
      </c>
      <c r="D34" s="27">
        <v>63437</v>
      </c>
      <c r="E34" s="28">
        <f t="shared" si="1"/>
        <v>1373205.1817750502</v>
      </c>
      <c r="F34" s="41">
        <v>1309768.1817750502</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4"/>
  <sheetViews>
    <sheetView workbookViewId="0">
      <selection activeCell="I34" sqref="I34"/>
    </sheetView>
  </sheetViews>
  <sheetFormatPr defaultColWidth="8.85546875" defaultRowHeight="15" x14ac:dyDescent="0.25"/>
  <cols>
    <col min="1" max="1" width="9.42578125" style="20" customWidth="1"/>
    <col min="2" max="2" width="9.140625" style="20" customWidth="1"/>
    <col min="3" max="3" width="8.85546875" style="20"/>
    <col min="4" max="4" width="11.5703125" style="20" bestFit="1" customWidth="1"/>
    <col min="5" max="5" width="10" style="20" bestFit="1" customWidth="1"/>
    <col min="6" max="6" width="9.7109375" style="20" customWidth="1"/>
    <col min="7" max="16384" width="8.85546875" style="20"/>
  </cols>
  <sheetData>
    <row r="1" spans="1:6" x14ac:dyDescent="0.25">
      <c r="A1" s="20" t="s">
        <v>65</v>
      </c>
      <c r="B1" s="20" t="s">
        <v>66</v>
      </c>
    </row>
    <row r="2" spans="1:6" x14ac:dyDescent="0.25">
      <c r="A2" s="35" t="s">
        <v>23</v>
      </c>
      <c r="B2" s="112" t="s">
        <v>74</v>
      </c>
      <c r="C2" s="11" t="s">
        <v>75</v>
      </c>
      <c r="D2" s="12" t="s">
        <v>1</v>
      </c>
      <c r="E2" s="13" t="s">
        <v>76</v>
      </c>
      <c r="F2" s="40" t="s">
        <v>77</v>
      </c>
    </row>
    <row r="3" spans="1:6" x14ac:dyDescent="0.25">
      <c r="A3" s="35">
        <v>1986</v>
      </c>
      <c r="B3" s="113">
        <f>C3+D3</f>
        <v>1382165.565964201</v>
      </c>
      <c r="C3" s="26">
        <v>1254915.565964201</v>
      </c>
      <c r="D3" s="27">
        <v>127250</v>
      </c>
      <c r="E3" s="28">
        <f>D3+F3</f>
        <v>1985866.6204287002</v>
      </c>
      <c r="F3" s="41">
        <v>1858616.6204287002</v>
      </c>
    </row>
    <row r="4" spans="1:6" x14ac:dyDescent="0.25">
      <c r="A4" s="35">
        <v>1987</v>
      </c>
      <c r="B4" s="113">
        <f t="shared" ref="B4:B34" si="0">C4+D4</f>
        <v>1233811.9338779803</v>
      </c>
      <c r="C4" s="26">
        <v>1065194.9338779803</v>
      </c>
      <c r="D4" s="27">
        <v>168617</v>
      </c>
      <c r="E4" s="28">
        <f t="shared" ref="E4:E34" si="1">D4+F4</f>
        <v>1830257.8312085995</v>
      </c>
      <c r="F4" s="41">
        <v>1661640.8312085995</v>
      </c>
    </row>
    <row r="5" spans="1:6" x14ac:dyDescent="0.25">
      <c r="A5" s="35">
        <v>1988</v>
      </c>
      <c r="B5" s="113">
        <f t="shared" si="0"/>
        <v>1543464.4153449</v>
      </c>
      <c r="C5" s="26">
        <v>1367402.4153449</v>
      </c>
      <c r="D5" s="27">
        <v>176062</v>
      </c>
      <c r="E5" s="28">
        <f t="shared" si="1"/>
        <v>2146664.720094</v>
      </c>
      <c r="F5" s="41">
        <v>1970602.7200939998</v>
      </c>
    </row>
    <row r="6" spans="1:6" x14ac:dyDescent="0.25">
      <c r="A6" s="35">
        <v>1989</v>
      </c>
      <c r="B6" s="113">
        <f t="shared" si="0"/>
        <v>1447749.7956484999</v>
      </c>
      <c r="C6" s="26">
        <v>1228064.7956484999</v>
      </c>
      <c r="D6" s="27">
        <v>219685</v>
      </c>
      <c r="E6" s="28">
        <f t="shared" si="1"/>
        <v>1830676.1796456997</v>
      </c>
      <c r="F6" s="41">
        <v>1610991.1796456997</v>
      </c>
    </row>
    <row r="7" spans="1:6" x14ac:dyDescent="0.25">
      <c r="A7" s="35">
        <v>1990</v>
      </c>
      <c r="B7" s="113">
        <f t="shared" si="0"/>
        <v>1260540.3093519998</v>
      </c>
      <c r="C7" s="26">
        <v>1074763.3093519998</v>
      </c>
      <c r="D7" s="27">
        <v>185777</v>
      </c>
      <c r="E7" s="28">
        <f t="shared" si="1"/>
        <v>1941672.1756219999</v>
      </c>
      <c r="F7" s="41">
        <v>1755895.1756219999</v>
      </c>
    </row>
    <row r="8" spans="1:6" x14ac:dyDescent="0.25">
      <c r="A8" s="35">
        <v>1991</v>
      </c>
      <c r="B8" s="113">
        <f t="shared" si="0"/>
        <v>1676112.6347619004</v>
      </c>
      <c r="C8" s="26">
        <v>1447797.6347619004</v>
      </c>
      <c r="D8" s="27">
        <v>228315</v>
      </c>
      <c r="E8" s="28">
        <f t="shared" si="1"/>
        <v>861662.72096419998</v>
      </c>
      <c r="F8" s="41">
        <v>633347.72096419998</v>
      </c>
    </row>
    <row r="9" spans="1:6" x14ac:dyDescent="0.25">
      <c r="A9" s="35">
        <v>1992</v>
      </c>
      <c r="B9" s="113">
        <f t="shared" si="0"/>
        <v>1881169.4801761</v>
      </c>
      <c r="C9" s="26">
        <v>1610590.4801761</v>
      </c>
      <c r="D9" s="27">
        <v>270579</v>
      </c>
      <c r="E9" s="28">
        <f t="shared" si="1"/>
        <v>2502459.3571648798</v>
      </c>
      <c r="F9" s="41">
        <v>2231880.3571648798</v>
      </c>
    </row>
    <row r="10" spans="1:6" x14ac:dyDescent="0.25">
      <c r="A10" s="35">
        <v>1993</v>
      </c>
      <c r="B10" s="113">
        <f t="shared" si="0"/>
        <v>1612740.4445355006</v>
      </c>
      <c r="C10" s="26">
        <v>1349998.4445355006</v>
      </c>
      <c r="D10" s="27">
        <v>262742</v>
      </c>
      <c r="E10" s="28">
        <f t="shared" si="1"/>
        <v>1082403.2652826998</v>
      </c>
      <c r="F10" s="41">
        <v>819661.26528269995</v>
      </c>
    </row>
    <row r="11" spans="1:6" x14ac:dyDescent="0.25">
      <c r="A11" s="35">
        <v>1994</v>
      </c>
      <c r="B11" s="113">
        <f t="shared" si="0"/>
        <v>1693691.9498120009</v>
      </c>
      <c r="C11" s="26">
        <v>1457013.9498120009</v>
      </c>
      <c r="D11" s="27">
        <v>236678</v>
      </c>
      <c r="E11" s="28">
        <f t="shared" si="1"/>
        <v>1507199.240363</v>
      </c>
      <c r="F11" s="41">
        <v>1270521.240363</v>
      </c>
    </row>
    <row r="12" spans="1:6" x14ac:dyDescent="0.25">
      <c r="A12" s="35">
        <v>1995</v>
      </c>
      <c r="B12" s="113">
        <f t="shared" si="0"/>
        <v>1325342.1893819002</v>
      </c>
      <c r="C12" s="26">
        <v>1077783.1893819002</v>
      </c>
      <c r="D12" s="27">
        <v>247559</v>
      </c>
      <c r="E12" s="28">
        <f t="shared" si="1"/>
        <v>1474312.0692324</v>
      </c>
      <c r="F12" s="41">
        <v>1226753.0692324</v>
      </c>
    </row>
    <row r="13" spans="1:6" x14ac:dyDescent="0.25">
      <c r="A13" s="35">
        <v>1996</v>
      </c>
      <c r="B13" s="113">
        <f t="shared" si="0"/>
        <v>2208596.5022755992</v>
      </c>
      <c r="C13" s="26">
        <v>1925750.5022755992</v>
      </c>
      <c r="D13" s="27">
        <v>282846</v>
      </c>
      <c r="E13" s="28">
        <f t="shared" si="1"/>
        <v>1541939.3591607003</v>
      </c>
      <c r="F13" s="41">
        <v>1259093.3591607003</v>
      </c>
    </row>
    <row r="14" spans="1:6" x14ac:dyDescent="0.25">
      <c r="A14" s="35">
        <v>1997</v>
      </c>
      <c r="B14" s="113">
        <f t="shared" si="0"/>
        <v>2603787.1979591022</v>
      </c>
      <c r="C14" s="26">
        <v>2375035.1979591022</v>
      </c>
      <c r="D14" s="27">
        <v>228752</v>
      </c>
      <c r="E14" s="28">
        <f t="shared" si="1"/>
        <v>1348734.3770276399</v>
      </c>
      <c r="F14" s="41">
        <v>1119982.3770276399</v>
      </c>
    </row>
    <row r="15" spans="1:6" x14ac:dyDescent="0.25">
      <c r="A15" s="35">
        <v>1998</v>
      </c>
      <c r="B15" s="113">
        <f t="shared" si="0"/>
        <v>1650323.8337393997</v>
      </c>
      <c r="C15" s="26">
        <v>1426756.8337393997</v>
      </c>
      <c r="D15" s="27">
        <v>223567</v>
      </c>
      <c r="E15" s="28">
        <f t="shared" si="1"/>
        <v>1343262.7682713701</v>
      </c>
      <c r="F15" s="41">
        <v>1119695.7682713701</v>
      </c>
    </row>
    <row r="16" spans="1:6" x14ac:dyDescent="0.25">
      <c r="A16" s="35">
        <v>1999</v>
      </c>
      <c r="B16" s="113">
        <f t="shared" si="0"/>
        <v>1438190.9749724006</v>
      </c>
      <c r="C16" s="26">
        <v>1217199.9749724006</v>
      </c>
      <c r="D16" s="27">
        <v>220991</v>
      </c>
      <c r="E16" s="28">
        <f t="shared" si="1"/>
        <v>1900913.1980264764</v>
      </c>
      <c r="F16" s="41">
        <v>1679922.1980264764</v>
      </c>
    </row>
    <row r="17" spans="1:6" x14ac:dyDescent="0.25">
      <c r="A17" s="35">
        <v>2000</v>
      </c>
      <c r="B17" s="113">
        <f t="shared" si="0"/>
        <v>1444293.0369527405</v>
      </c>
      <c r="C17" s="26">
        <v>1289345.0369527405</v>
      </c>
      <c r="D17" s="27">
        <v>154948</v>
      </c>
      <c r="E17" s="28">
        <f t="shared" si="1"/>
        <v>1184159.8883479</v>
      </c>
      <c r="F17" s="41">
        <v>1029211.8883479</v>
      </c>
    </row>
    <row r="18" spans="1:6" x14ac:dyDescent="0.25">
      <c r="A18" s="35">
        <v>2001</v>
      </c>
      <c r="B18" s="113">
        <f t="shared" si="0"/>
        <v>1342317.8548027293</v>
      </c>
      <c r="C18" s="26">
        <v>1202535.8548027293</v>
      </c>
      <c r="D18" s="27">
        <v>139782</v>
      </c>
      <c r="E18" s="28">
        <f t="shared" si="1"/>
        <v>946046.11635960988</v>
      </c>
      <c r="F18" s="41">
        <v>806264.11635960988</v>
      </c>
    </row>
    <row r="19" spans="1:6" x14ac:dyDescent="0.25">
      <c r="A19" s="35">
        <v>2002</v>
      </c>
      <c r="B19" s="113">
        <f t="shared" si="0"/>
        <v>1049223.1313971197</v>
      </c>
      <c r="C19" s="26">
        <v>906900.13139711984</v>
      </c>
      <c r="D19" s="27">
        <v>142323</v>
      </c>
      <c r="E19" s="28">
        <f t="shared" si="1"/>
        <v>1048892.6660664999</v>
      </c>
      <c r="F19" s="41">
        <v>906569.66606650001</v>
      </c>
    </row>
    <row r="20" spans="1:6" x14ac:dyDescent="0.25">
      <c r="A20" s="35">
        <v>2003</v>
      </c>
      <c r="B20" s="113">
        <f t="shared" si="0"/>
        <v>1758129.9533360503</v>
      </c>
      <c r="C20" s="26">
        <v>1594395.9533360503</v>
      </c>
      <c r="D20" s="27">
        <v>163734</v>
      </c>
      <c r="E20" s="28">
        <f t="shared" si="1"/>
        <v>2083227.1019988996</v>
      </c>
      <c r="F20" s="41">
        <v>1919493.1019988996</v>
      </c>
    </row>
    <row r="21" spans="1:6" x14ac:dyDescent="0.25">
      <c r="A21" s="35">
        <v>2004</v>
      </c>
      <c r="B21" s="113">
        <f t="shared" si="0"/>
        <v>1505153.1238720005</v>
      </c>
      <c r="C21" s="26">
        <v>1353937.1238720005</v>
      </c>
      <c r="D21" s="27">
        <v>151216</v>
      </c>
      <c r="E21" s="28">
        <f t="shared" si="1"/>
        <v>663854.94571580004</v>
      </c>
      <c r="F21" s="41">
        <v>512638.94571580004</v>
      </c>
    </row>
    <row r="22" spans="1:6" x14ac:dyDescent="0.25">
      <c r="A22" s="35">
        <v>2005</v>
      </c>
      <c r="B22" s="113">
        <f t="shared" si="0"/>
        <v>989337.22157630045</v>
      </c>
      <c r="C22" s="26">
        <v>880719.22157630045</v>
      </c>
      <c r="D22" s="27">
        <v>108618</v>
      </c>
      <c r="E22" s="28">
        <f t="shared" si="1"/>
        <v>955599.59736439015</v>
      </c>
      <c r="F22" s="41">
        <v>846981.59736439015</v>
      </c>
    </row>
    <row r="23" spans="1:6" x14ac:dyDescent="0.25">
      <c r="A23" s="35">
        <v>2006</v>
      </c>
      <c r="B23" s="113">
        <f t="shared" si="0"/>
        <v>1096724.48916291</v>
      </c>
      <c r="C23" s="26">
        <v>975812.48916291003</v>
      </c>
      <c r="D23" s="27">
        <v>120912</v>
      </c>
      <c r="E23" s="28">
        <f t="shared" si="1"/>
        <v>2361404.3760717404</v>
      </c>
      <c r="F23" s="41">
        <v>2240492.3760717404</v>
      </c>
    </row>
    <row r="24" spans="1:6" x14ac:dyDescent="0.25">
      <c r="A24" s="35">
        <v>2007</v>
      </c>
      <c r="B24" s="113">
        <f t="shared" si="0"/>
        <v>1348562.6105109993</v>
      </c>
      <c r="C24" s="26">
        <v>1216425.6105109993</v>
      </c>
      <c r="D24" s="27">
        <v>132137</v>
      </c>
      <c r="E24" s="28">
        <f t="shared" si="1"/>
        <v>2180227.5714902701</v>
      </c>
      <c r="F24" s="41">
        <v>2048090.5714902703</v>
      </c>
    </row>
    <row r="25" spans="1:6" x14ac:dyDescent="0.25">
      <c r="A25" s="35">
        <v>2008</v>
      </c>
      <c r="B25" s="113">
        <f t="shared" si="0"/>
        <v>1076959.3109140499</v>
      </c>
      <c r="C25" s="26">
        <v>954588.31091404974</v>
      </c>
      <c r="D25" s="27">
        <v>122371</v>
      </c>
      <c r="E25" s="28">
        <f t="shared" si="1"/>
        <v>1336731.8648691101</v>
      </c>
      <c r="F25" s="41">
        <v>1214360.8648691101</v>
      </c>
    </row>
    <row r="26" spans="1:6" x14ac:dyDescent="0.25">
      <c r="A26" s="35">
        <v>2009</v>
      </c>
      <c r="B26" s="113">
        <f t="shared" si="0"/>
        <v>804769.8131267</v>
      </c>
      <c r="C26" s="26">
        <v>688438.8131267</v>
      </c>
      <c r="D26" s="27">
        <v>116331</v>
      </c>
      <c r="E26" s="28">
        <f t="shared" si="1"/>
        <v>998543.98021575995</v>
      </c>
      <c r="F26" s="41">
        <v>882212.98021575995</v>
      </c>
    </row>
    <row r="27" spans="1:6" x14ac:dyDescent="0.25">
      <c r="A27" s="35">
        <v>2010</v>
      </c>
      <c r="B27" s="113">
        <f t="shared" si="0"/>
        <v>1444756.9446614718</v>
      </c>
      <c r="C27" s="26">
        <v>1258109.9446614718</v>
      </c>
      <c r="D27" s="27">
        <v>186647</v>
      </c>
      <c r="E27" s="28">
        <f t="shared" si="1"/>
        <v>2333534.5101214992</v>
      </c>
      <c r="F27" s="41">
        <v>2146887.5101214992</v>
      </c>
    </row>
    <row r="28" spans="1:6" x14ac:dyDescent="0.25">
      <c r="A28" s="35">
        <v>2011</v>
      </c>
      <c r="B28" s="113">
        <f t="shared" si="0"/>
        <v>1341634.7413493893</v>
      </c>
      <c r="C28" s="26">
        <v>1112795.7413493893</v>
      </c>
      <c r="D28" s="27">
        <v>228839</v>
      </c>
      <c r="E28" s="28">
        <f t="shared" si="1"/>
        <v>2840314.1476366995</v>
      </c>
      <c r="F28" s="41">
        <v>2611475.1476366995</v>
      </c>
    </row>
    <row r="29" spans="1:6" x14ac:dyDescent="0.25">
      <c r="A29" s="35">
        <v>2012</v>
      </c>
      <c r="B29" s="113">
        <f t="shared" si="0"/>
        <v>977399.46641430992</v>
      </c>
      <c r="C29" s="26">
        <v>856420.46641430992</v>
      </c>
      <c r="D29" s="27">
        <v>120979</v>
      </c>
      <c r="E29" s="28">
        <f t="shared" si="1"/>
        <v>1536372.5755127</v>
      </c>
      <c r="F29" s="41">
        <v>1415393.5755127</v>
      </c>
    </row>
    <row r="30" spans="1:6" x14ac:dyDescent="0.25">
      <c r="A30" s="35">
        <v>2013</v>
      </c>
      <c r="B30" s="113">
        <f t="shared" si="0"/>
        <v>825927.46621685964</v>
      </c>
      <c r="C30" s="26">
        <v>693270.46621685964</v>
      </c>
      <c r="D30" s="27">
        <v>132657</v>
      </c>
      <c r="E30" s="28">
        <f t="shared" si="1"/>
        <v>855837.47664152004</v>
      </c>
      <c r="F30" s="41">
        <v>723180.47664152004</v>
      </c>
    </row>
    <row r="31" spans="1:6" x14ac:dyDescent="0.25">
      <c r="A31" s="35">
        <v>2014</v>
      </c>
      <c r="B31" s="113">
        <f t="shared" si="0"/>
        <v>1299553.4292034707</v>
      </c>
      <c r="C31" s="26">
        <v>1160925.4292034707</v>
      </c>
      <c r="D31" s="27">
        <v>138628</v>
      </c>
      <c r="E31" s="28">
        <f t="shared" si="1"/>
        <v>1565673.1586925501</v>
      </c>
      <c r="F31" s="41">
        <v>1427045.1586925501</v>
      </c>
    </row>
    <row r="32" spans="1:6" x14ac:dyDescent="0.25">
      <c r="A32" s="35">
        <v>2015</v>
      </c>
      <c r="B32" s="113">
        <f t="shared" si="0"/>
        <v>899464.5481256299</v>
      </c>
      <c r="C32" s="26">
        <v>790755.5481256299</v>
      </c>
      <c r="D32" s="27">
        <v>108709</v>
      </c>
      <c r="E32" s="28">
        <f t="shared" si="1"/>
        <v>1537971.7794600101</v>
      </c>
      <c r="F32" s="41">
        <v>1429262.7794600101</v>
      </c>
    </row>
    <row r="33" spans="1:6" x14ac:dyDescent="0.25">
      <c r="A33" s="106">
        <v>2016</v>
      </c>
      <c r="B33" s="113">
        <f t="shared" si="0"/>
        <v>922220.81556278991</v>
      </c>
      <c r="C33" s="26">
        <v>832509.81556278991</v>
      </c>
      <c r="D33" s="27">
        <v>89711</v>
      </c>
      <c r="E33" s="28">
        <f t="shared" si="1"/>
        <v>1604405.6327682103</v>
      </c>
      <c r="F33" s="41">
        <v>1514694.6327682103</v>
      </c>
    </row>
    <row r="34" spans="1:6" x14ac:dyDescent="0.25">
      <c r="A34" s="106">
        <v>2017</v>
      </c>
      <c r="B34" s="113">
        <f t="shared" si="0"/>
        <v>630497.55438988004</v>
      </c>
      <c r="C34" s="26">
        <v>551526.55438988004</v>
      </c>
      <c r="D34" s="27">
        <v>78971</v>
      </c>
      <c r="E34" s="28">
        <f t="shared" si="1"/>
        <v>837381.43364276993</v>
      </c>
      <c r="F34" s="41">
        <v>758410.43364276993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topLeftCell="F1" zoomScaleNormal="100" workbookViewId="0">
      <selection activeCell="G3" sqref="G3"/>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52</v>
      </c>
    </row>
    <row r="3" spans="1:6" x14ac:dyDescent="0.25">
      <c r="A3" s="24" t="s">
        <v>23</v>
      </c>
      <c r="B3" s="52" t="s">
        <v>74</v>
      </c>
      <c r="C3" s="11" t="s">
        <v>75</v>
      </c>
      <c r="D3" s="12" t="s">
        <v>1</v>
      </c>
      <c r="E3" s="13" t="s">
        <v>76</v>
      </c>
      <c r="F3" s="40" t="s">
        <v>77</v>
      </c>
    </row>
    <row r="4" spans="1:6" x14ac:dyDescent="0.25">
      <c r="A4" s="24">
        <v>1986</v>
      </c>
      <c r="B4" s="45">
        <f t="shared" ref="B4:B35" si="0">C4+D4</f>
        <v>1950636.7115687744</v>
      </c>
      <c r="C4" s="26">
        <v>1089341.7115687744</v>
      </c>
      <c r="D4" s="27">
        <v>861295</v>
      </c>
      <c r="E4" s="28">
        <f t="shared" ref="E4:E35" si="1">D4+F4</f>
        <v>2876227.5997001696</v>
      </c>
      <c r="F4" s="41">
        <v>2014932.5997001694</v>
      </c>
    </row>
    <row r="5" spans="1:6" x14ac:dyDescent="0.25">
      <c r="A5" s="24">
        <v>1987</v>
      </c>
      <c r="B5" s="45">
        <f t="shared" si="0"/>
        <v>2164111.0007481733</v>
      </c>
      <c r="C5" s="26">
        <v>1523209.0007481733</v>
      </c>
      <c r="D5" s="27">
        <v>640902</v>
      </c>
      <c r="E5" s="28">
        <f t="shared" si="1"/>
        <v>2653129.8928640205</v>
      </c>
      <c r="F5" s="41">
        <v>2012227.8928640208</v>
      </c>
    </row>
    <row r="6" spans="1:6" x14ac:dyDescent="0.25">
      <c r="A6" s="24">
        <v>1988</v>
      </c>
      <c r="B6" s="45">
        <f t="shared" si="0"/>
        <v>2906210.6480105459</v>
      </c>
      <c r="C6" s="26">
        <v>2126252.6480105459</v>
      </c>
      <c r="D6" s="27">
        <v>779958</v>
      </c>
      <c r="E6" s="28">
        <f t="shared" si="1"/>
        <v>1836479.3832124001</v>
      </c>
      <c r="F6" s="41">
        <v>1056521.3832124001</v>
      </c>
    </row>
    <row r="7" spans="1:6" x14ac:dyDescent="0.25">
      <c r="A7" s="24">
        <v>1989</v>
      </c>
      <c r="B7" s="45">
        <f t="shared" si="0"/>
        <v>2252885.5908355918</v>
      </c>
      <c r="C7" s="26">
        <v>1438285.5908355918</v>
      </c>
      <c r="D7" s="27">
        <v>814600</v>
      </c>
      <c r="E7" s="28">
        <f t="shared" si="1"/>
        <v>2834482.6387210358</v>
      </c>
      <c r="F7" s="41">
        <v>2019882.6387210356</v>
      </c>
    </row>
    <row r="8" spans="1:6" x14ac:dyDescent="0.25">
      <c r="A8" s="24">
        <v>1990</v>
      </c>
      <c r="B8" s="45">
        <f t="shared" si="0"/>
        <v>1978178.9765900201</v>
      </c>
      <c r="C8" s="26">
        <v>968169.97659002012</v>
      </c>
      <c r="D8" s="27">
        <v>1010009</v>
      </c>
      <c r="E8" s="28">
        <f t="shared" si="1"/>
        <v>2179299.5569884703</v>
      </c>
      <c r="F8" s="41">
        <v>1169290.55698847</v>
      </c>
    </row>
    <row r="9" spans="1:6" x14ac:dyDescent="0.25">
      <c r="A9" s="24">
        <v>1991</v>
      </c>
      <c r="B9" s="45">
        <f t="shared" si="0"/>
        <v>1984553.5229241198</v>
      </c>
      <c r="C9" s="26">
        <v>1117869.5229241198</v>
      </c>
      <c r="D9" s="27">
        <v>866684</v>
      </c>
      <c r="E9" s="28">
        <f t="shared" si="1"/>
        <v>2233078.5105218496</v>
      </c>
      <c r="F9" s="41">
        <v>1366394.5105218494</v>
      </c>
    </row>
    <row r="10" spans="1:6" x14ac:dyDescent="0.25">
      <c r="A10" s="24">
        <v>1992</v>
      </c>
      <c r="B10" s="45">
        <f t="shared" si="0"/>
        <v>1606615.4730757489</v>
      </c>
      <c r="C10" s="26">
        <v>869702.47307574889</v>
      </c>
      <c r="D10" s="27">
        <v>736913</v>
      </c>
      <c r="E10" s="28">
        <f t="shared" si="1"/>
        <v>1938991.5525428401</v>
      </c>
      <c r="F10" s="41">
        <v>1202078.5525428401</v>
      </c>
    </row>
    <row r="11" spans="1:6" x14ac:dyDescent="0.25">
      <c r="A11" s="24">
        <v>1993</v>
      </c>
      <c r="B11" s="45">
        <f t="shared" si="0"/>
        <v>1313492.1146125891</v>
      </c>
      <c r="C11" s="26">
        <v>607059.11461258901</v>
      </c>
      <c r="D11" s="27">
        <v>706433</v>
      </c>
      <c r="E11" s="28">
        <f t="shared" si="1"/>
        <v>1645675.8427337562</v>
      </c>
      <c r="F11" s="41">
        <v>939242.84273375606</v>
      </c>
    </row>
    <row r="12" spans="1:6" x14ac:dyDescent="0.25">
      <c r="A12" s="24">
        <v>1994</v>
      </c>
      <c r="B12" s="45">
        <f t="shared" si="0"/>
        <v>1356144.3939384599</v>
      </c>
      <c r="C12" s="26">
        <v>616742.39393845981</v>
      </c>
      <c r="D12" s="27">
        <v>739402</v>
      </c>
      <c r="E12" s="28">
        <f t="shared" si="1"/>
        <v>1900226.4541033201</v>
      </c>
      <c r="F12" s="41">
        <v>1160824.4541033201</v>
      </c>
    </row>
    <row r="13" spans="1:6" x14ac:dyDescent="0.25">
      <c r="A13" s="24">
        <v>1995</v>
      </c>
      <c r="B13" s="45">
        <f t="shared" si="0"/>
        <v>1305594.7104885001</v>
      </c>
      <c r="C13" s="26">
        <v>730698.71048850007</v>
      </c>
      <c r="D13" s="27">
        <v>574896</v>
      </c>
      <c r="E13" s="28">
        <f t="shared" si="1"/>
        <v>1292543.7485308002</v>
      </c>
      <c r="F13" s="41">
        <v>717647.74853080022</v>
      </c>
    </row>
    <row r="14" spans="1:6" x14ac:dyDescent="0.25">
      <c r="A14" s="24">
        <v>1996</v>
      </c>
      <c r="B14" s="45">
        <f t="shared" si="0"/>
        <v>1436957.4551717201</v>
      </c>
      <c r="C14" s="26">
        <v>769725.45517172012</v>
      </c>
      <c r="D14" s="27">
        <v>667232</v>
      </c>
      <c r="E14" s="28">
        <f t="shared" si="1"/>
        <v>1886950.9731753697</v>
      </c>
      <c r="F14" s="41">
        <v>1219718.9731753697</v>
      </c>
    </row>
    <row r="15" spans="1:6" x14ac:dyDescent="0.25">
      <c r="A15" s="24">
        <v>1997</v>
      </c>
      <c r="B15" s="45">
        <f t="shared" si="0"/>
        <v>1350109.6238383097</v>
      </c>
      <c r="C15" s="26">
        <v>640081.62383830978</v>
      </c>
      <c r="D15" s="27">
        <v>710028</v>
      </c>
      <c r="E15" s="28">
        <f t="shared" si="1"/>
        <v>1678702.9588073976</v>
      </c>
      <c r="F15" s="41">
        <v>968674.95880739775</v>
      </c>
    </row>
    <row r="16" spans="1:6" x14ac:dyDescent="0.25">
      <c r="A16" s="24">
        <v>1998</v>
      </c>
      <c r="B16" s="45">
        <f t="shared" si="0"/>
        <v>1126123.544741801</v>
      </c>
      <c r="C16" s="26">
        <v>466010.54474180099</v>
      </c>
      <c r="D16" s="27">
        <v>660113</v>
      </c>
      <c r="E16" s="28">
        <f t="shared" si="1"/>
        <v>1337398.3117011131</v>
      </c>
      <c r="F16" s="41">
        <v>677285.31170111313</v>
      </c>
    </row>
    <row r="17" spans="1:6" x14ac:dyDescent="0.25">
      <c r="A17" s="24">
        <v>1999</v>
      </c>
      <c r="B17" s="45">
        <f t="shared" si="0"/>
        <v>1157082.90287406</v>
      </c>
      <c r="C17" s="26">
        <v>468622.90287405992</v>
      </c>
      <c r="D17" s="27">
        <v>688460</v>
      </c>
      <c r="E17" s="28">
        <f t="shared" si="1"/>
        <v>1456260.2083757252</v>
      </c>
      <c r="F17" s="41">
        <v>767800.2083757252</v>
      </c>
    </row>
    <row r="18" spans="1:6" x14ac:dyDescent="0.25">
      <c r="A18" s="24">
        <v>2000</v>
      </c>
      <c r="B18" s="45">
        <f t="shared" si="0"/>
        <v>911144.60895368783</v>
      </c>
      <c r="C18" s="26">
        <v>410632.60895368777</v>
      </c>
      <c r="D18" s="27">
        <v>500512</v>
      </c>
      <c r="E18" s="28">
        <f t="shared" si="1"/>
        <v>1551335.0037425987</v>
      </c>
      <c r="F18" s="41">
        <v>1050823.0037425987</v>
      </c>
    </row>
    <row r="19" spans="1:6" x14ac:dyDescent="0.25">
      <c r="A19" s="24">
        <v>2001</v>
      </c>
      <c r="B19" s="45">
        <f t="shared" si="0"/>
        <v>1225503.2786804682</v>
      </c>
      <c r="C19" s="26">
        <v>649903.27868046821</v>
      </c>
      <c r="D19" s="27">
        <v>575600</v>
      </c>
      <c r="E19" s="28">
        <f t="shared" si="1"/>
        <v>2168418.65080659</v>
      </c>
      <c r="F19" s="41">
        <v>1592818.6508065902</v>
      </c>
    </row>
    <row r="20" spans="1:6" x14ac:dyDescent="0.25">
      <c r="A20" s="24">
        <v>2002</v>
      </c>
      <c r="B20" s="45">
        <f t="shared" si="0"/>
        <v>911091.6749097784</v>
      </c>
      <c r="C20" s="26">
        <v>413329.67490977835</v>
      </c>
      <c r="D20" s="27">
        <v>497762</v>
      </c>
      <c r="E20" s="28">
        <f t="shared" si="1"/>
        <v>1419382.836418611</v>
      </c>
      <c r="F20" s="41">
        <v>921620.83641861111</v>
      </c>
    </row>
    <row r="21" spans="1:6" x14ac:dyDescent="0.25">
      <c r="A21" s="24">
        <v>2003</v>
      </c>
      <c r="B21" s="45">
        <f t="shared" si="0"/>
        <v>1083793.4256504644</v>
      </c>
      <c r="C21" s="26">
        <v>499892.42565046437</v>
      </c>
      <c r="D21" s="27">
        <v>583901</v>
      </c>
      <c r="E21" s="28">
        <f t="shared" si="1"/>
        <v>1561179.1393220613</v>
      </c>
      <c r="F21" s="41">
        <v>977278.13932206132</v>
      </c>
    </row>
    <row r="22" spans="1:6" x14ac:dyDescent="0.25">
      <c r="A22" s="24">
        <v>2004</v>
      </c>
      <c r="B22" s="45">
        <f t="shared" si="0"/>
        <v>1842699.0375983485</v>
      </c>
      <c r="C22" s="26">
        <v>1109984.0375983485</v>
      </c>
      <c r="D22" s="27">
        <v>732715</v>
      </c>
      <c r="E22" s="28">
        <f t="shared" si="1"/>
        <v>3078599.507746561</v>
      </c>
      <c r="F22" s="41">
        <v>2345884.507746561</v>
      </c>
    </row>
    <row r="23" spans="1:6" x14ac:dyDescent="0.25">
      <c r="A23" s="24">
        <v>2005</v>
      </c>
      <c r="B23" s="45">
        <f t="shared" si="0"/>
        <v>1312283.5463316154</v>
      </c>
      <c r="C23" s="26">
        <v>856368.54633161542</v>
      </c>
      <c r="D23" s="27">
        <v>455915</v>
      </c>
      <c r="E23" s="28">
        <f t="shared" si="1"/>
        <v>2139158.9808494565</v>
      </c>
      <c r="F23" s="41">
        <v>1683243.9808494565</v>
      </c>
    </row>
    <row r="24" spans="1:6" x14ac:dyDescent="0.25">
      <c r="A24" s="24">
        <v>2006</v>
      </c>
      <c r="B24" s="45">
        <f t="shared" si="0"/>
        <v>1264828.8579655583</v>
      </c>
      <c r="C24" s="26">
        <v>709932.85796555842</v>
      </c>
      <c r="D24" s="27">
        <v>554896</v>
      </c>
      <c r="E24" s="28">
        <f t="shared" si="1"/>
        <v>1918961.8956648693</v>
      </c>
      <c r="F24" s="41">
        <v>1364065.8956648693</v>
      </c>
    </row>
    <row r="25" spans="1:6" x14ac:dyDescent="0.25">
      <c r="A25" s="24">
        <v>2007</v>
      </c>
      <c r="B25" s="45">
        <f t="shared" si="0"/>
        <v>1104060.4776010765</v>
      </c>
      <c r="C25" s="26">
        <v>692203.47760107636</v>
      </c>
      <c r="D25" s="27">
        <v>411857</v>
      </c>
      <c r="E25" s="28">
        <f t="shared" si="1"/>
        <v>1567098.3093647156</v>
      </c>
      <c r="F25" s="41">
        <v>1155241.3093647156</v>
      </c>
    </row>
    <row r="26" spans="1:6" x14ac:dyDescent="0.25">
      <c r="A26" s="24">
        <v>2008</v>
      </c>
      <c r="B26" s="45">
        <f t="shared" si="0"/>
        <v>889451.19481470063</v>
      </c>
      <c r="C26" s="26">
        <v>467386.19481470063</v>
      </c>
      <c r="D26" s="27">
        <v>422065</v>
      </c>
      <c r="E26" s="28">
        <f t="shared" si="1"/>
        <v>1434917.3349061958</v>
      </c>
      <c r="F26" s="41">
        <v>1012852.3349061958</v>
      </c>
    </row>
    <row r="27" spans="1:6" x14ac:dyDescent="0.25">
      <c r="A27" s="24">
        <v>2009</v>
      </c>
      <c r="B27" s="45">
        <f t="shared" si="0"/>
        <v>1132199.8835231801</v>
      </c>
      <c r="C27" s="26">
        <v>473786.88352318009</v>
      </c>
      <c r="D27" s="27">
        <v>658413</v>
      </c>
      <c r="E27" s="28">
        <f t="shared" si="1"/>
        <v>1549115.0241247728</v>
      </c>
      <c r="F27" s="41">
        <v>890702.02412477275</v>
      </c>
    </row>
    <row r="28" spans="1:6" x14ac:dyDescent="0.25">
      <c r="A28" s="24">
        <v>2010</v>
      </c>
      <c r="B28" s="45">
        <f t="shared" si="0"/>
        <v>1367696.5781384706</v>
      </c>
      <c r="C28" s="26">
        <v>885363.57813847053</v>
      </c>
      <c r="D28" s="27">
        <v>482333</v>
      </c>
      <c r="E28" s="28">
        <f t="shared" si="1"/>
        <v>2250671.4200419779</v>
      </c>
      <c r="F28" s="41">
        <v>1768338.4200419779</v>
      </c>
    </row>
    <row r="29" spans="1:6" x14ac:dyDescent="0.25">
      <c r="A29" s="24">
        <v>2011</v>
      </c>
      <c r="B29" s="45">
        <f t="shared" si="0"/>
        <v>1016996.2107749621</v>
      </c>
      <c r="C29" s="26">
        <v>610115.21077496209</v>
      </c>
      <c r="D29" s="27">
        <v>406881</v>
      </c>
      <c r="E29" s="28">
        <f t="shared" si="1"/>
        <v>1668186.2159701397</v>
      </c>
      <c r="F29" s="41">
        <v>1261305.2159701397</v>
      </c>
    </row>
    <row r="30" spans="1:6" x14ac:dyDescent="0.25">
      <c r="A30" s="24">
        <v>2012</v>
      </c>
      <c r="B30" s="45">
        <f t="shared" si="0"/>
        <v>900513.32065176719</v>
      </c>
      <c r="C30" s="26">
        <v>514684.32065176719</v>
      </c>
      <c r="D30" s="27">
        <v>385829</v>
      </c>
      <c r="E30" s="28">
        <f t="shared" si="1"/>
        <v>1305283.5047922884</v>
      </c>
      <c r="F30" s="41">
        <v>919454.50479228841</v>
      </c>
    </row>
    <row r="31" spans="1:6" x14ac:dyDescent="0.25">
      <c r="A31" s="24">
        <v>2013</v>
      </c>
      <c r="B31" s="45">
        <f t="shared" si="0"/>
        <v>891738.38731656061</v>
      </c>
      <c r="C31" s="26">
        <v>412361.38731656061</v>
      </c>
      <c r="D31" s="27">
        <v>479377</v>
      </c>
      <c r="E31" s="28">
        <f t="shared" si="1"/>
        <v>1338353.0252123927</v>
      </c>
      <c r="F31" s="41">
        <v>858976.02521239279</v>
      </c>
    </row>
    <row r="32" spans="1:6" x14ac:dyDescent="0.25">
      <c r="A32" s="24">
        <v>2014</v>
      </c>
      <c r="B32" s="45">
        <f t="shared" si="0"/>
        <v>1052625.12985941</v>
      </c>
      <c r="C32" s="26">
        <v>581073.12985940999</v>
      </c>
      <c r="D32" s="27">
        <v>471552</v>
      </c>
      <c r="E32" s="28">
        <f t="shared" si="1"/>
        <v>2279466.8940200899</v>
      </c>
      <c r="F32" s="41">
        <v>1807914.8940200899</v>
      </c>
    </row>
    <row r="33" spans="1:6" s="20" customFormat="1" x14ac:dyDescent="0.25">
      <c r="A33" s="24">
        <v>2015</v>
      </c>
      <c r="B33" s="45">
        <f t="shared" si="0"/>
        <v>691643.15612969885</v>
      </c>
      <c r="C33" s="26">
        <v>372918.15612969885</v>
      </c>
      <c r="D33" s="27">
        <v>318725</v>
      </c>
      <c r="E33" s="28">
        <f t="shared" si="1"/>
        <v>1370557.1743364914</v>
      </c>
      <c r="F33" s="41">
        <v>1051832.1743364914</v>
      </c>
    </row>
    <row r="34" spans="1:6" s="20" customFormat="1" x14ac:dyDescent="0.25">
      <c r="A34" s="24">
        <v>2016</v>
      </c>
      <c r="B34" s="45">
        <f t="shared" si="0"/>
        <v>569870.71809821704</v>
      </c>
      <c r="C34" s="26">
        <v>314572.71809821704</v>
      </c>
      <c r="D34" s="27">
        <v>255298</v>
      </c>
      <c r="E34" s="28">
        <f t="shared" si="1"/>
        <v>1079835.1966427984</v>
      </c>
      <c r="F34" s="41">
        <v>824537.19664279849</v>
      </c>
    </row>
    <row r="35" spans="1:6" x14ac:dyDescent="0.25">
      <c r="A35" s="24">
        <v>2017</v>
      </c>
      <c r="B35" s="45">
        <f t="shared" si="0"/>
        <v>538616.88676864002</v>
      </c>
      <c r="C35" s="26">
        <v>286706.88676864002</v>
      </c>
      <c r="D35" s="27">
        <v>251910</v>
      </c>
      <c r="E35" s="28">
        <f t="shared" si="1"/>
        <v>1311819.9442251564</v>
      </c>
      <c r="F35" s="41">
        <v>1059909.9442251564</v>
      </c>
    </row>
    <row r="36" spans="1:6" x14ac:dyDescent="0.25">
      <c r="A36" s="100"/>
      <c r="B36" s="8"/>
      <c r="C36" s="25"/>
      <c r="D36" s="8"/>
      <c r="E36" s="8"/>
      <c r="F36" s="8"/>
    </row>
    <row r="37" spans="1:6" x14ac:dyDescent="0.25">
      <c r="A37" s="100"/>
      <c r="B37" s="8"/>
      <c r="D37" s="8"/>
      <c r="E37" s="8"/>
      <c r="F37" s="8"/>
    </row>
    <row r="38" spans="1:6" x14ac:dyDescent="0.25">
      <c r="B38" s="33"/>
    </row>
    <row r="39" spans="1:6" ht="14.45" customHeight="1" x14ac:dyDescent="0.25">
      <c r="B39" s="49"/>
      <c r="C39" s="49"/>
      <c r="D39" s="49"/>
    </row>
    <row r="40" spans="1:6" x14ac:dyDescent="0.25">
      <c r="B40" s="8"/>
      <c r="C40" s="8"/>
      <c r="D40" s="8"/>
    </row>
    <row r="41" spans="1:6" x14ac:dyDescent="0.25">
      <c r="B41" s="8"/>
      <c r="C41" s="8"/>
      <c r="D41" s="8"/>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1"/>
  <sheetViews>
    <sheetView zoomScaleNormal="100" workbookViewId="0">
      <selection activeCell="D1" sqref="D1"/>
    </sheetView>
  </sheetViews>
  <sheetFormatPr defaultColWidth="8.85546875"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 min="7" max="16384" width="8.85546875" style="20"/>
  </cols>
  <sheetData>
    <row r="1" spans="1:6" x14ac:dyDescent="0.25">
      <c r="A1" s="20" t="s">
        <v>6</v>
      </c>
    </row>
    <row r="3" spans="1:6" x14ac:dyDescent="0.25">
      <c r="A3" s="24" t="s">
        <v>23</v>
      </c>
      <c r="B3" s="52" t="s">
        <v>74</v>
      </c>
      <c r="C3" s="11" t="s">
        <v>75</v>
      </c>
      <c r="D3" s="12" t="s">
        <v>1</v>
      </c>
      <c r="E3" s="13" t="s">
        <v>76</v>
      </c>
      <c r="F3" s="40" t="s">
        <v>77</v>
      </c>
    </row>
    <row r="4" spans="1:6" x14ac:dyDescent="0.25">
      <c r="A4" s="24">
        <v>1986</v>
      </c>
      <c r="B4" s="45">
        <f t="shared" ref="B4:B35" si="0">C4+D4</f>
        <v>118259.6386304</v>
      </c>
      <c r="C4" s="26">
        <v>2178.6386304000002</v>
      </c>
      <c r="D4" s="27">
        <v>116081</v>
      </c>
      <c r="E4" s="28">
        <f t="shared" ref="E4:E35" si="1">D4+F4</f>
        <v>118259.6386304</v>
      </c>
      <c r="F4" s="41">
        <v>2178.6386304000002</v>
      </c>
    </row>
    <row r="5" spans="1:6" s="29" customFormat="1" x14ac:dyDescent="0.25">
      <c r="A5" s="24">
        <v>1987</v>
      </c>
      <c r="B5" s="45">
        <f t="shared" si="0"/>
        <v>105928.92476215999</v>
      </c>
      <c r="C5" s="26">
        <v>14846.924762160001</v>
      </c>
      <c r="D5" s="27">
        <v>91082</v>
      </c>
      <c r="E5" s="28">
        <f t="shared" si="1"/>
        <v>99592.255195599995</v>
      </c>
      <c r="F5" s="41">
        <v>8510.2551956000007</v>
      </c>
    </row>
    <row r="6" spans="1:6" x14ac:dyDescent="0.25">
      <c r="A6" s="24">
        <v>1988</v>
      </c>
      <c r="B6" s="45">
        <f t="shared" si="0"/>
        <v>51609.554612799999</v>
      </c>
      <c r="C6" s="26">
        <v>1200.5546128000001</v>
      </c>
      <c r="D6" s="27">
        <v>50409</v>
      </c>
      <c r="E6" s="28">
        <f t="shared" si="1"/>
        <v>51609.554612799999</v>
      </c>
      <c r="F6" s="41">
        <v>1200.5546128000001</v>
      </c>
    </row>
    <row r="7" spans="1:6" x14ac:dyDescent="0.25">
      <c r="A7" s="24">
        <v>1989</v>
      </c>
      <c r="B7" s="45">
        <f t="shared" si="0"/>
        <v>56721.860450220003</v>
      </c>
      <c r="C7" s="26">
        <v>1158.8604502199998</v>
      </c>
      <c r="D7" s="27">
        <v>55563</v>
      </c>
      <c r="E7" s="28">
        <f t="shared" si="1"/>
        <v>56608.418974530003</v>
      </c>
      <c r="F7" s="41">
        <v>1045.41897453</v>
      </c>
    </row>
    <row r="8" spans="1:6" x14ac:dyDescent="0.25">
      <c r="A8" s="24">
        <v>1990</v>
      </c>
      <c r="B8" s="45">
        <f t="shared" si="0"/>
        <v>102926.743066</v>
      </c>
      <c r="C8" s="26">
        <v>757.743066</v>
      </c>
      <c r="D8" s="27">
        <v>102169</v>
      </c>
      <c r="E8" s="28">
        <f t="shared" si="1"/>
        <v>102926.743066</v>
      </c>
      <c r="F8" s="41">
        <v>757.743066</v>
      </c>
    </row>
    <row r="9" spans="1:6" x14ac:dyDescent="0.25">
      <c r="A9" s="24">
        <v>1991</v>
      </c>
      <c r="B9" s="45">
        <f t="shared" si="0"/>
        <v>143202.27598599999</v>
      </c>
      <c r="C9" s="26">
        <v>802.27598599999988</v>
      </c>
      <c r="D9" s="27">
        <v>142400</v>
      </c>
      <c r="E9" s="28">
        <f t="shared" si="1"/>
        <v>143202.27598599999</v>
      </c>
      <c r="F9" s="41">
        <v>802.27598599999988</v>
      </c>
    </row>
    <row r="10" spans="1:6" x14ac:dyDescent="0.25">
      <c r="A10" s="24">
        <v>1992</v>
      </c>
      <c r="B10" s="45">
        <f t="shared" si="0"/>
        <v>290564.080854</v>
      </c>
      <c r="C10" s="26">
        <v>2781.0808539999998</v>
      </c>
      <c r="D10" s="27">
        <v>287783</v>
      </c>
      <c r="E10" s="28">
        <f t="shared" si="1"/>
        <v>290564.080854</v>
      </c>
      <c r="F10" s="41">
        <v>2781.0808539999998</v>
      </c>
    </row>
    <row r="11" spans="1:6" x14ac:dyDescent="0.25">
      <c r="A11" s="24">
        <v>1993</v>
      </c>
      <c r="B11" s="45">
        <f t="shared" si="0"/>
        <v>229238.18684519999</v>
      </c>
      <c r="C11" s="26">
        <v>13071.1868452</v>
      </c>
      <c r="D11" s="27">
        <v>216167</v>
      </c>
      <c r="E11" s="28">
        <f t="shared" si="1"/>
        <v>233323.90734770001</v>
      </c>
      <c r="F11" s="41">
        <v>17156.907347699998</v>
      </c>
    </row>
    <row r="12" spans="1:6" x14ac:dyDescent="0.25">
      <c r="A12" s="24">
        <v>1994</v>
      </c>
      <c r="B12" s="45">
        <f t="shared" si="0"/>
        <v>192001.05475000001</v>
      </c>
      <c r="C12" s="26">
        <v>146.05475000000001</v>
      </c>
      <c r="D12" s="27">
        <v>191855</v>
      </c>
      <c r="E12" s="28">
        <f t="shared" si="1"/>
        <v>192001.05475000001</v>
      </c>
      <c r="F12" s="41">
        <v>146.05475000000001</v>
      </c>
    </row>
    <row r="13" spans="1:6" x14ac:dyDescent="0.25">
      <c r="A13" s="24">
        <v>1995</v>
      </c>
      <c r="B13" s="45">
        <f t="shared" si="0"/>
        <v>208591.06943430001</v>
      </c>
      <c r="C13" s="26">
        <v>25085.0694343</v>
      </c>
      <c r="D13" s="27">
        <v>183506</v>
      </c>
      <c r="E13" s="28">
        <f t="shared" si="1"/>
        <v>193810.80700284001</v>
      </c>
      <c r="F13" s="41">
        <v>10304.80700284</v>
      </c>
    </row>
    <row r="14" spans="1:6" x14ac:dyDescent="0.25">
      <c r="A14" s="24">
        <v>1996</v>
      </c>
      <c r="B14" s="45">
        <f t="shared" si="0"/>
        <v>184796.44007420001</v>
      </c>
      <c r="C14" s="26">
        <v>15111.440074200002</v>
      </c>
      <c r="D14" s="27">
        <v>169685</v>
      </c>
      <c r="E14" s="28">
        <f t="shared" si="1"/>
        <v>182526.16979350001</v>
      </c>
      <c r="F14" s="41">
        <v>12841.169793500001</v>
      </c>
    </row>
    <row r="15" spans="1:6" x14ac:dyDescent="0.25">
      <c r="A15" s="24">
        <v>1997</v>
      </c>
      <c r="B15" s="45">
        <f t="shared" si="0"/>
        <v>315298.97267639998</v>
      </c>
      <c r="C15" s="26">
        <v>74173.972676399993</v>
      </c>
      <c r="D15" s="27">
        <v>241125</v>
      </c>
      <c r="E15" s="28">
        <f t="shared" si="1"/>
        <v>251455.83568053201</v>
      </c>
      <c r="F15" s="41">
        <v>10330.835680531998</v>
      </c>
    </row>
    <row r="16" spans="1:6" x14ac:dyDescent="0.25">
      <c r="A16" s="24">
        <v>1998</v>
      </c>
      <c r="B16" s="45">
        <f t="shared" si="0"/>
        <v>113065.37119000001</v>
      </c>
      <c r="C16" s="26">
        <v>259.37118999999996</v>
      </c>
      <c r="D16" s="27">
        <v>112806</v>
      </c>
      <c r="E16" s="28">
        <f t="shared" si="1"/>
        <v>113065.37119000001</v>
      </c>
      <c r="F16" s="41">
        <v>259.37118999999996</v>
      </c>
    </row>
    <row r="17" spans="1:6" x14ac:dyDescent="0.25">
      <c r="A17" s="24">
        <v>1999</v>
      </c>
      <c r="B17" s="45">
        <f t="shared" si="0"/>
        <v>125669.766774951</v>
      </c>
      <c r="C17" s="26">
        <v>3832.766774951001</v>
      </c>
      <c r="D17" s="27">
        <v>121837</v>
      </c>
      <c r="E17" s="28">
        <f t="shared" si="1"/>
        <v>123993.15817325099</v>
      </c>
      <c r="F17" s="41">
        <v>2156.1581732510012</v>
      </c>
    </row>
    <row r="18" spans="1:6" x14ac:dyDescent="0.25">
      <c r="A18" s="24">
        <v>2000</v>
      </c>
      <c r="B18" s="45">
        <f t="shared" si="0"/>
        <v>116720.30754805</v>
      </c>
      <c r="C18" s="26">
        <v>407.30754805000004</v>
      </c>
      <c r="D18" s="27">
        <v>116313</v>
      </c>
      <c r="E18" s="28">
        <f t="shared" si="1"/>
        <v>116621.11880316499</v>
      </c>
      <c r="F18" s="41">
        <v>308.11880316500003</v>
      </c>
    </row>
    <row r="19" spans="1:6" x14ac:dyDescent="0.25">
      <c r="A19" s="24">
        <v>2001</v>
      </c>
      <c r="B19" s="45">
        <f t="shared" si="0"/>
        <v>151555.85455958199</v>
      </c>
      <c r="C19" s="26">
        <v>22633.854559582</v>
      </c>
      <c r="D19" s="27">
        <v>128922</v>
      </c>
      <c r="E19" s="28">
        <f t="shared" si="1"/>
        <v>139969.261190216</v>
      </c>
      <c r="F19" s="41">
        <v>11047.261190215995</v>
      </c>
    </row>
    <row r="20" spans="1:6" x14ac:dyDescent="0.25">
      <c r="A20" s="24">
        <v>2002</v>
      </c>
      <c r="B20" s="45">
        <f t="shared" si="0"/>
        <v>265052.16735642997</v>
      </c>
      <c r="C20" s="26">
        <v>3282.1673564299999</v>
      </c>
      <c r="D20" s="27">
        <v>261770</v>
      </c>
      <c r="E20" s="28">
        <f t="shared" si="1"/>
        <v>270431.03931920999</v>
      </c>
      <c r="F20" s="41">
        <v>8661.0393192099982</v>
      </c>
    </row>
    <row r="21" spans="1:6" x14ac:dyDescent="0.25">
      <c r="A21" s="24">
        <v>2003</v>
      </c>
      <c r="B21" s="45">
        <f t="shared" si="0"/>
        <v>136859.72989556001</v>
      </c>
      <c r="C21" s="26">
        <v>34446.729895560005</v>
      </c>
      <c r="D21" s="27">
        <v>102413</v>
      </c>
      <c r="E21" s="28">
        <f t="shared" si="1"/>
        <v>193624.83515124</v>
      </c>
      <c r="F21" s="41">
        <v>91211.835151239997</v>
      </c>
    </row>
    <row r="22" spans="1:6" x14ac:dyDescent="0.25">
      <c r="A22" s="24">
        <v>2004</v>
      </c>
      <c r="B22" s="45">
        <f t="shared" si="0"/>
        <v>90067.049747429992</v>
      </c>
      <c r="C22" s="26">
        <v>12316.049747429999</v>
      </c>
      <c r="D22" s="27">
        <v>77751</v>
      </c>
      <c r="E22" s="28">
        <f t="shared" si="1"/>
        <v>91799.506912359997</v>
      </c>
      <c r="F22" s="41">
        <v>14048.506912359999</v>
      </c>
    </row>
    <row r="23" spans="1:6" x14ac:dyDescent="0.25">
      <c r="A23" s="24">
        <v>2005</v>
      </c>
      <c r="B23" s="45">
        <f t="shared" si="0"/>
        <v>120101.39281634</v>
      </c>
      <c r="C23" s="26">
        <v>32522.392816339998</v>
      </c>
      <c r="D23" s="27">
        <v>87579</v>
      </c>
      <c r="E23" s="28">
        <f t="shared" si="1"/>
        <v>105245.51679852</v>
      </c>
      <c r="F23" s="41">
        <v>17666.516798519999</v>
      </c>
    </row>
    <row r="24" spans="1:6" x14ac:dyDescent="0.25">
      <c r="A24" s="24">
        <v>2006</v>
      </c>
      <c r="B24" s="45">
        <f t="shared" si="0"/>
        <v>425382.67913366994</v>
      </c>
      <c r="C24" s="26">
        <v>246531.67913366997</v>
      </c>
      <c r="D24" s="27">
        <v>178851</v>
      </c>
      <c r="E24" s="28">
        <f t="shared" si="1"/>
        <v>504313.78762453998</v>
      </c>
      <c r="F24" s="41">
        <v>325462.78762453998</v>
      </c>
    </row>
    <row r="25" spans="1:6" x14ac:dyDescent="0.25">
      <c r="A25" s="24">
        <v>2007</v>
      </c>
      <c r="B25" s="45">
        <f t="shared" si="0"/>
        <v>490596.69538011012</v>
      </c>
      <c r="C25" s="26">
        <v>421444.69538011012</v>
      </c>
      <c r="D25" s="27">
        <v>69152</v>
      </c>
      <c r="E25" s="28">
        <f t="shared" si="1"/>
        <v>477001.22699209012</v>
      </c>
      <c r="F25" s="41">
        <v>407849.22699209012</v>
      </c>
    </row>
    <row r="26" spans="1:6" x14ac:dyDescent="0.25">
      <c r="A26" s="24">
        <v>2008</v>
      </c>
      <c r="B26" s="45">
        <f t="shared" si="0"/>
        <v>749927.81933325995</v>
      </c>
      <c r="C26" s="26">
        <v>330758.81933326001</v>
      </c>
      <c r="D26" s="27">
        <v>419169</v>
      </c>
      <c r="E26" s="28">
        <f t="shared" si="1"/>
        <v>839740.04429363494</v>
      </c>
      <c r="F26" s="41">
        <v>420571.04429363494</v>
      </c>
    </row>
    <row r="27" spans="1:6" x14ac:dyDescent="0.25">
      <c r="A27" s="24">
        <v>2009</v>
      </c>
      <c r="B27" s="45">
        <f t="shared" si="0"/>
        <v>617689.05060638802</v>
      </c>
      <c r="C27" s="26">
        <v>137039.05060638802</v>
      </c>
      <c r="D27" s="27">
        <v>480650</v>
      </c>
      <c r="E27" s="28">
        <f t="shared" si="1"/>
        <v>706052.26943319896</v>
      </c>
      <c r="F27" s="41">
        <v>225402.26943319899</v>
      </c>
    </row>
    <row r="28" spans="1:6" x14ac:dyDescent="0.25">
      <c r="A28" s="24">
        <v>2010</v>
      </c>
      <c r="B28" s="45">
        <f t="shared" si="0"/>
        <v>519525.48012367997</v>
      </c>
      <c r="C28" s="26">
        <v>76507.480123679998</v>
      </c>
      <c r="D28" s="27">
        <v>443018</v>
      </c>
      <c r="E28" s="28">
        <f t="shared" si="1"/>
        <v>581379.64913285011</v>
      </c>
      <c r="F28" s="41">
        <v>138361.64913285006</v>
      </c>
    </row>
    <row r="29" spans="1:6" x14ac:dyDescent="0.25">
      <c r="A29" s="24">
        <v>2011</v>
      </c>
      <c r="B29" s="45">
        <f t="shared" si="0"/>
        <v>189751.49340463002</v>
      </c>
      <c r="C29" s="26">
        <v>51337.493404630011</v>
      </c>
      <c r="D29" s="27">
        <v>138414</v>
      </c>
      <c r="E29" s="28">
        <f t="shared" si="1"/>
        <v>183009.05740477002</v>
      </c>
      <c r="F29" s="41">
        <v>44595.057404770021</v>
      </c>
    </row>
    <row r="30" spans="1:6" x14ac:dyDescent="0.25">
      <c r="A30" s="24">
        <v>2012</v>
      </c>
      <c r="B30" s="45">
        <f t="shared" si="0"/>
        <v>477541.97371454397</v>
      </c>
      <c r="C30" s="26">
        <v>109963.97371454397</v>
      </c>
      <c r="D30" s="27">
        <v>367578</v>
      </c>
      <c r="E30" s="28">
        <f t="shared" si="1"/>
        <v>566928.30665938393</v>
      </c>
      <c r="F30" s="41">
        <v>199350.30665938396</v>
      </c>
    </row>
    <row r="31" spans="1:6" x14ac:dyDescent="0.25">
      <c r="A31" s="24">
        <v>2013</v>
      </c>
      <c r="B31" s="45">
        <f t="shared" si="0"/>
        <v>634405.89144372987</v>
      </c>
      <c r="C31" s="26">
        <v>357641.89144372992</v>
      </c>
      <c r="D31" s="27">
        <v>276764</v>
      </c>
      <c r="E31" s="28">
        <f t="shared" si="1"/>
        <v>898115.73332573008</v>
      </c>
      <c r="F31" s="41">
        <v>621351.73332573008</v>
      </c>
    </row>
    <row r="32" spans="1:6" x14ac:dyDescent="0.25">
      <c r="A32" s="24">
        <v>2014</v>
      </c>
      <c r="B32" s="45">
        <f t="shared" si="0"/>
        <v>245367.47968775901</v>
      </c>
      <c r="C32" s="26">
        <v>88996.479687759027</v>
      </c>
      <c r="D32" s="27">
        <v>156371</v>
      </c>
      <c r="E32" s="28">
        <f t="shared" si="1"/>
        <v>296648.25913620403</v>
      </c>
      <c r="F32" s="41">
        <v>140277.25913620405</v>
      </c>
    </row>
    <row r="33" spans="1:6" x14ac:dyDescent="0.25">
      <c r="A33" s="24">
        <v>2015</v>
      </c>
      <c r="B33" s="45">
        <f t="shared" si="0"/>
        <v>123939.96370494</v>
      </c>
      <c r="C33" s="26">
        <v>45039.963704940004</v>
      </c>
      <c r="D33" s="27">
        <v>78900</v>
      </c>
      <c r="E33" s="28">
        <f t="shared" si="1"/>
        <v>157724.53014425997</v>
      </c>
      <c r="F33" s="41">
        <v>78824.530144259988</v>
      </c>
    </row>
    <row r="34" spans="1:6" x14ac:dyDescent="0.25">
      <c r="A34" s="24">
        <v>2016</v>
      </c>
      <c r="B34" s="45">
        <f t="shared" si="0"/>
        <v>270047.29311660002</v>
      </c>
      <c r="C34" s="26">
        <v>172249.29311660002</v>
      </c>
      <c r="D34" s="27">
        <v>97798</v>
      </c>
      <c r="E34" s="28">
        <f t="shared" si="1"/>
        <v>428642.7631765079</v>
      </c>
      <c r="F34" s="41">
        <v>330844.7631765079</v>
      </c>
    </row>
    <row r="35" spans="1:6" x14ac:dyDescent="0.25">
      <c r="A35" s="24">
        <v>2017</v>
      </c>
      <c r="B35" s="45">
        <f t="shared" si="0"/>
        <v>315768.47030906996</v>
      </c>
      <c r="C35" s="26">
        <v>252593.47030906999</v>
      </c>
      <c r="D35" s="27">
        <v>63175</v>
      </c>
      <c r="E35" s="28">
        <f t="shared" si="1"/>
        <v>297071.71042061097</v>
      </c>
      <c r="F35" s="41">
        <v>233896.71042061099</v>
      </c>
    </row>
    <row r="36" spans="1:6" x14ac:dyDescent="0.25">
      <c r="A36" s="100"/>
      <c r="B36" s="8"/>
      <c r="C36" s="25"/>
      <c r="D36" s="8"/>
      <c r="E36" s="8"/>
      <c r="F36" s="8"/>
    </row>
    <row r="37" spans="1:6" x14ac:dyDescent="0.25">
      <c r="A37" s="100"/>
      <c r="B37" s="8"/>
      <c r="D37" s="8"/>
      <c r="E37" s="8"/>
      <c r="F37" s="8"/>
    </row>
    <row r="38" spans="1:6" ht="14.45" customHeight="1" x14ac:dyDescent="0.25">
      <c r="B38" s="33"/>
    </row>
    <row r="39" spans="1:6" x14ac:dyDescent="0.25">
      <c r="B39" s="49"/>
      <c r="C39" s="49"/>
      <c r="D39" s="49"/>
    </row>
    <row r="40" spans="1:6" x14ac:dyDescent="0.25">
      <c r="B40" s="8"/>
      <c r="C40" s="8"/>
      <c r="D40" s="8"/>
    </row>
    <row r="41" spans="1:6" x14ac:dyDescent="0.25">
      <c r="B41" s="8"/>
      <c r="C41" s="8"/>
      <c r="D41" s="8"/>
    </row>
  </sheetData>
  <pageMargins left="0.7" right="0.7" top="0.75" bottom="0.75" header="0.3" footer="0.3"/>
  <pageSetup orientation="portrait"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9"/>
  <sheetViews>
    <sheetView workbookViewId="0">
      <selection activeCell="F2" sqref="F2"/>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 min="7" max="7" width="8.85546875" style="20"/>
  </cols>
  <sheetData>
    <row r="1" spans="1:6" x14ac:dyDescent="0.25">
      <c r="A1" s="20" t="s">
        <v>53</v>
      </c>
    </row>
    <row r="3" spans="1:6" x14ac:dyDescent="0.25">
      <c r="A3" s="24" t="s">
        <v>23</v>
      </c>
      <c r="B3" s="52" t="s">
        <v>74</v>
      </c>
      <c r="C3" s="11" t="s">
        <v>75</v>
      </c>
      <c r="D3" s="12" t="s">
        <v>1</v>
      </c>
      <c r="E3" s="13" t="s">
        <v>76</v>
      </c>
      <c r="F3" s="40" t="s">
        <v>77</v>
      </c>
    </row>
    <row r="4" spans="1:6" x14ac:dyDescent="0.25">
      <c r="A4" s="24">
        <v>1986</v>
      </c>
      <c r="B4" s="45">
        <f t="shared" ref="B4:B35" si="0">C4+D4</f>
        <v>1315034.4101445002</v>
      </c>
      <c r="C4" s="26">
        <v>477555.4101445002</v>
      </c>
      <c r="D4" s="27">
        <v>837479</v>
      </c>
      <c r="E4" s="28">
        <f t="shared" ref="E4:E35" si="1">D4+F4</f>
        <v>1513800.22224457</v>
      </c>
      <c r="F4" s="41">
        <v>676321.22224457003</v>
      </c>
    </row>
    <row r="5" spans="1:6" x14ac:dyDescent="0.25">
      <c r="A5" s="24">
        <v>1987</v>
      </c>
      <c r="B5" s="45">
        <f t="shared" si="0"/>
        <v>1803939.6918732207</v>
      </c>
      <c r="C5" s="26">
        <v>880581.69187322084</v>
      </c>
      <c r="D5" s="27">
        <v>923358</v>
      </c>
      <c r="E5" s="28">
        <f t="shared" si="1"/>
        <v>2214334.8339630095</v>
      </c>
      <c r="F5" s="41">
        <v>1290976.8339630093</v>
      </c>
    </row>
    <row r="6" spans="1:6" x14ac:dyDescent="0.25">
      <c r="A6" s="24">
        <v>1988</v>
      </c>
      <c r="B6" s="45">
        <f t="shared" si="0"/>
        <v>1276050.1565306596</v>
      </c>
      <c r="C6" s="26">
        <v>605004.15653065976</v>
      </c>
      <c r="D6" s="27">
        <v>671046</v>
      </c>
      <c r="E6" s="28">
        <f t="shared" si="1"/>
        <v>1735308.3995613703</v>
      </c>
      <c r="F6" s="41">
        <v>1064262.3995613703</v>
      </c>
    </row>
    <row r="7" spans="1:6" x14ac:dyDescent="0.25">
      <c r="A7" s="24">
        <v>1989</v>
      </c>
      <c r="B7" s="45">
        <f t="shared" si="0"/>
        <v>1812880.0355628999</v>
      </c>
      <c r="C7" s="26">
        <v>706271.03556289978</v>
      </c>
      <c r="D7" s="27">
        <v>1106609</v>
      </c>
      <c r="E7" s="28">
        <f t="shared" si="1"/>
        <v>2432626.997934869</v>
      </c>
      <c r="F7" s="41">
        <v>1326017.997934869</v>
      </c>
    </row>
    <row r="8" spans="1:6" x14ac:dyDescent="0.25">
      <c r="A8" s="24">
        <v>1990</v>
      </c>
      <c r="B8" s="45">
        <f t="shared" si="0"/>
        <v>1408771.01579765</v>
      </c>
      <c r="C8" s="26">
        <v>529183.01579765009</v>
      </c>
      <c r="D8" s="27">
        <v>879588</v>
      </c>
      <c r="E8" s="28">
        <f t="shared" si="1"/>
        <v>1456738.8797983017</v>
      </c>
      <c r="F8" s="41">
        <v>577150.87979830173</v>
      </c>
    </row>
    <row r="9" spans="1:6" x14ac:dyDescent="0.25">
      <c r="A9" s="24">
        <v>1991</v>
      </c>
      <c r="B9" s="45">
        <f t="shared" si="0"/>
        <v>1172113.4176686998</v>
      </c>
      <c r="C9" s="26">
        <v>363417.41766869975</v>
      </c>
      <c r="D9" s="27">
        <v>808696</v>
      </c>
      <c r="E9" s="28">
        <f t="shared" si="1"/>
        <v>1509970.0669591501</v>
      </c>
      <c r="F9" s="41">
        <v>701274.06695915014</v>
      </c>
    </row>
    <row r="10" spans="1:6" x14ac:dyDescent="0.25">
      <c r="A10" s="24">
        <v>1992</v>
      </c>
      <c r="B10" s="45">
        <f t="shared" si="0"/>
        <v>1465749.20166455</v>
      </c>
      <c r="C10" s="26">
        <v>619695.20166455</v>
      </c>
      <c r="D10" s="27">
        <v>846054</v>
      </c>
      <c r="E10" s="28">
        <f t="shared" si="1"/>
        <v>1548895.7976059502</v>
      </c>
      <c r="F10" s="41">
        <v>702841.79760595015</v>
      </c>
    </row>
    <row r="11" spans="1:6" x14ac:dyDescent="0.25">
      <c r="A11" s="24">
        <v>1993</v>
      </c>
      <c r="B11" s="45">
        <f t="shared" si="0"/>
        <v>1554239.8858618997</v>
      </c>
      <c r="C11" s="26">
        <v>663509.88586189982</v>
      </c>
      <c r="D11" s="27">
        <v>890730</v>
      </c>
      <c r="E11" s="28">
        <f t="shared" si="1"/>
        <v>1732980.8475913298</v>
      </c>
      <c r="F11" s="41">
        <v>842250.84759132972</v>
      </c>
    </row>
    <row r="12" spans="1:6" x14ac:dyDescent="0.25">
      <c r="A12" s="24">
        <v>1994</v>
      </c>
      <c r="B12" s="45">
        <f t="shared" si="0"/>
        <v>1670500.66624363</v>
      </c>
      <c r="C12" s="26">
        <v>636053.66624363011</v>
      </c>
      <c r="D12" s="27">
        <v>1034447</v>
      </c>
      <c r="E12" s="28">
        <f t="shared" si="1"/>
        <v>2060558.5374078001</v>
      </c>
      <c r="F12" s="41">
        <v>1026111.5374078002</v>
      </c>
    </row>
    <row r="13" spans="1:6" x14ac:dyDescent="0.25">
      <c r="A13" s="24">
        <v>1995</v>
      </c>
      <c r="B13" s="45">
        <f t="shared" si="0"/>
        <v>1585021.1095387</v>
      </c>
      <c r="C13" s="26">
        <v>524825.10953869997</v>
      </c>
      <c r="D13" s="27">
        <v>1060196</v>
      </c>
      <c r="E13" s="28">
        <f t="shared" si="1"/>
        <v>1622892.42761289</v>
      </c>
      <c r="F13" s="41">
        <v>562696.42761289002</v>
      </c>
    </row>
    <row r="14" spans="1:6" x14ac:dyDescent="0.25">
      <c r="A14" s="24">
        <v>1996</v>
      </c>
      <c r="B14" s="45">
        <f t="shared" si="0"/>
        <v>1504300.5391803002</v>
      </c>
      <c r="C14" s="26">
        <v>500436.53918030008</v>
      </c>
      <c r="D14" s="27">
        <v>1003864</v>
      </c>
      <c r="E14" s="28">
        <f t="shared" si="1"/>
        <v>1830540.8871703797</v>
      </c>
      <c r="F14" s="41">
        <v>826676.88717037975</v>
      </c>
    </row>
    <row r="15" spans="1:6" x14ac:dyDescent="0.25">
      <c r="A15" s="24">
        <v>1997</v>
      </c>
      <c r="B15" s="45">
        <f t="shared" si="0"/>
        <v>1199327.9451630006</v>
      </c>
      <c r="C15" s="26">
        <v>405381.94516300067</v>
      </c>
      <c r="D15" s="27">
        <v>793946</v>
      </c>
      <c r="E15" s="28">
        <f t="shared" si="1"/>
        <v>1313220.9043430006</v>
      </c>
      <c r="F15" s="41">
        <v>519274.90434300055</v>
      </c>
    </row>
    <row r="16" spans="1:6" x14ac:dyDescent="0.25">
      <c r="A16" s="24">
        <v>1998</v>
      </c>
      <c r="B16" s="45">
        <f t="shared" si="0"/>
        <v>1387237.0885677601</v>
      </c>
      <c r="C16" s="26">
        <v>444656.08856776007</v>
      </c>
      <c r="D16" s="27">
        <v>942581</v>
      </c>
      <c r="E16" s="28">
        <f t="shared" si="1"/>
        <v>1686702.8505870597</v>
      </c>
      <c r="F16" s="41">
        <v>744121.85058705986</v>
      </c>
    </row>
    <row r="17" spans="1:6" x14ac:dyDescent="0.25">
      <c r="A17" s="24">
        <v>1999</v>
      </c>
      <c r="B17" s="45">
        <f t="shared" si="0"/>
        <v>1505395.38106314</v>
      </c>
      <c r="C17" s="26">
        <v>719791.38106314</v>
      </c>
      <c r="D17" s="27">
        <v>785604</v>
      </c>
      <c r="E17" s="28">
        <f t="shared" si="1"/>
        <v>1933923.5194587593</v>
      </c>
      <c r="F17" s="41">
        <v>1148319.5194587593</v>
      </c>
    </row>
    <row r="18" spans="1:6" x14ac:dyDescent="0.25">
      <c r="A18" s="24">
        <v>2000</v>
      </c>
      <c r="B18" s="45">
        <f t="shared" si="0"/>
        <v>1140261.1757034499</v>
      </c>
      <c r="C18" s="26">
        <v>553763.17570344987</v>
      </c>
      <c r="D18" s="27">
        <v>586498</v>
      </c>
      <c r="E18" s="28">
        <f t="shared" si="1"/>
        <v>1489441.203532862</v>
      </c>
      <c r="F18" s="41">
        <v>902943.20353286189</v>
      </c>
    </row>
    <row r="19" spans="1:6" x14ac:dyDescent="0.25">
      <c r="A19" s="24">
        <v>2001</v>
      </c>
      <c r="B19" s="45">
        <f t="shared" si="0"/>
        <v>1432772.1145997797</v>
      </c>
      <c r="C19" s="26">
        <v>863177.1145997796</v>
      </c>
      <c r="D19" s="27">
        <v>569595</v>
      </c>
      <c r="E19" s="28">
        <f t="shared" si="1"/>
        <v>2442558.0557308616</v>
      </c>
      <c r="F19" s="41">
        <v>1872963.0557308616</v>
      </c>
    </row>
    <row r="20" spans="1:6" x14ac:dyDescent="0.25">
      <c r="A20" s="24">
        <v>2002</v>
      </c>
      <c r="B20" s="45">
        <f t="shared" si="0"/>
        <v>1079673.4928287701</v>
      </c>
      <c r="C20" s="26">
        <v>483013.49282877002</v>
      </c>
      <c r="D20" s="27">
        <v>596660</v>
      </c>
      <c r="E20" s="28">
        <f t="shared" si="1"/>
        <v>1590193.1227238402</v>
      </c>
      <c r="F20" s="41">
        <v>993533.12272384006</v>
      </c>
    </row>
    <row r="21" spans="1:6" x14ac:dyDescent="0.25">
      <c r="A21" s="24">
        <v>2003</v>
      </c>
      <c r="B21" s="45">
        <f t="shared" si="0"/>
        <v>1478327.0306086703</v>
      </c>
      <c r="C21" s="26">
        <v>876999.0306086702</v>
      </c>
      <c r="D21" s="27">
        <v>601328</v>
      </c>
      <c r="E21" s="28">
        <f t="shared" si="1"/>
        <v>2030858.5837305491</v>
      </c>
      <c r="F21" s="41">
        <v>1429530.5837305491</v>
      </c>
    </row>
    <row r="22" spans="1:6" x14ac:dyDescent="0.25">
      <c r="A22" s="24">
        <v>2004</v>
      </c>
      <c r="B22" s="45">
        <f t="shared" si="0"/>
        <v>1408672.9689887904</v>
      </c>
      <c r="C22" s="26">
        <v>755237.96898879041</v>
      </c>
      <c r="D22" s="27">
        <v>653435</v>
      </c>
      <c r="E22" s="28">
        <f t="shared" si="1"/>
        <v>1940595.1028833394</v>
      </c>
      <c r="F22" s="41">
        <v>1287160.1028833394</v>
      </c>
    </row>
    <row r="23" spans="1:6" x14ac:dyDescent="0.25">
      <c r="A23" s="24">
        <v>2005</v>
      </c>
      <c r="B23" s="45">
        <f t="shared" si="0"/>
        <v>1246774.8187909101</v>
      </c>
      <c r="C23" s="26">
        <v>577162.81879091007</v>
      </c>
      <c r="D23" s="27">
        <v>669612</v>
      </c>
      <c r="E23" s="28">
        <f t="shared" si="1"/>
        <v>1551000.5663129203</v>
      </c>
      <c r="F23" s="41">
        <v>881388.56631292042</v>
      </c>
    </row>
    <row r="24" spans="1:6" x14ac:dyDescent="0.25">
      <c r="A24" s="24">
        <v>2006</v>
      </c>
      <c r="B24" s="45">
        <f t="shared" si="0"/>
        <v>1264809.2348923464</v>
      </c>
      <c r="C24" s="26">
        <v>646025.23489234643</v>
      </c>
      <c r="D24" s="27">
        <v>618784</v>
      </c>
      <c r="E24" s="28">
        <f t="shared" si="1"/>
        <v>1791538.9571524952</v>
      </c>
      <c r="F24" s="41">
        <v>1172754.9571524952</v>
      </c>
    </row>
    <row r="25" spans="1:6" x14ac:dyDescent="0.25">
      <c r="A25" s="24">
        <v>2007</v>
      </c>
      <c r="B25" s="45">
        <f t="shared" si="0"/>
        <v>1328526.9684940421</v>
      </c>
      <c r="C25" s="26">
        <v>593324.96849404206</v>
      </c>
      <c r="D25" s="27">
        <v>735202</v>
      </c>
      <c r="E25" s="28">
        <f t="shared" si="1"/>
        <v>1751250.4245871799</v>
      </c>
      <c r="F25" s="41">
        <v>1016048.42458718</v>
      </c>
    </row>
    <row r="26" spans="1:6" x14ac:dyDescent="0.25">
      <c r="A26" s="24">
        <v>2008</v>
      </c>
      <c r="B26" s="45">
        <f t="shared" si="0"/>
        <v>1310459.2017245996</v>
      </c>
      <c r="C26" s="26">
        <v>747111.20172459958</v>
      </c>
      <c r="D26" s="27">
        <v>563348</v>
      </c>
      <c r="E26" s="28">
        <f t="shared" si="1"/>
        <v>1929150.8135534795</v>
      </c>
      <c r="F26" s="41">
        <v>1365802.8135534795</v>
      </c>
    </row>
    <row r="27" spans="1:6" x14ac:dyDescent="0.25">
      <c r="A27" s="24">
        <v>2009</v>
      </c>
      <c r="B27" s="45">
        <f t="shared" si="0"/>
        <v>972055.00498887012</v>
      </c>
      <c r="C27" s="26">
        <v>449600.00498887012</v>
      </c>
      <c r="D27" s="27">
        <v>522455</v>
      </c>
      <c r="E27" s="28">
        <f t="shared" si="1"/>
        <v>1431101.803408626</v>
      </c>
      <c r="F27" s="41">
        <v>908646.80340862588</v>
      </c>
    </row>
    <row r="28" spans="1:6" x14ac:dyDescent="0.25">
      <c r="A28" s="24">
        <v>2010</v>
      </c>
      <c r="B28" s="45">
        <f t="shared" si="0"/>
        <v>674184.49448560807</v>
      </c>
      <c r="C28" s="26">
        <v>188461.49448560804</v>
      </c>
      <c r="D28" s="27">
        <v>485723</v>
      </c>
      <c r="E28" s="28">
        <f t="shared" si="1"/>
        <v>933313.31890189694</v>
      </c>
      <c r="F28" s="41">
        <v>447590.31890189694</v>
      </c>
    </row>
    <row r="29" spans="1:6" x14ac:dyDescent="0.25">
      <c r="A29" s="24">
        <v>2011</v>
      </c>
      <c r="B29" s="45">
        <f t="shared" si="0"/>
        <v>676330.53559495998</v>
      </c>
      <c r="C29" s="26">
        <v>171105.53559495995</v>
      </c>
      <c r="D29" s="27">
        <v>505225</v>
      </c>
      <c r="E29" s="28">
        <f t="shared" si="1"/>
        <v>901555.27495596022</v>
      </c>
      <c r="F29" s="41">
        <v>396330.27495596017</v>
      </c>
    </row>
    <row r="30" spans="1:6" x14ac:dyDescent="0.25">
      <c r="A30" s="24">
        <v>2012</v>
      </c>
      <c r="B30" s="45">
        <f t="shared" si="0"/>
        <v>629328.31110565597</v>
      </c>
      <c r="C30" s="26">
        <v>209716.31110565597</v>
      </c>
      <c r="D30" s="27">
        <v>419612</v>
      </c>
      <c r="E30" s="28">
        <f t="shared" si="1"/>
        <v>935055.2410809421</v>
      </c>
      <c r="F30" s="41">
        <v>515443.2410809421</v>
      </c>
    </row>
    <row r="31" spans="1:6" x14ac:dyDescent="0.25">
      <c r="A31" s="24">
        <v>2013</v>
      </c>
      <c r="B31" s="45">
        <f t="shared" si="0"/>
        <v>537551.32589907106</v>
      </c>
      <c r="C31" s="26">
        <v>98822.325899071075</v>
      </c>
      <c r="D31" s="27">
        <v>438729</v>
      </c>
      <c r="E31" s="28">
        <f t="shared" si="1"/>
        <v>661374.41888847598</v>
      </c>
      <c r="F31" s="41">
        <v>222645.41888847601</v>
      </c>
    </row>
    <row r="32" spans="1:6" x14ac:dyDescent="0.25">
      <c r="A32" s="24">
        <v>2014</v>
      </c>
      <c r="B32" s="45">
        <f t="shared" si="0"/>
        <v>662174.51608393795</v>
      </c>
      <c r="C32" s="26">
        <v>266467.51608393795</v>
      </c>
      <c r="D32" s="27">
        <v>395707</v>
      </c>
      <c r="E32" s="28">
        <f t="shared" si="1"/>
        <v>984752.75872486806</v>
      </c>
      <c r="F32" s="41">
        <v>589045.75872486806</v>
      </c>
    </row>
    <row r="33" spans="1:10" x14ac:dyDescent="0.25">
      <c r="A33" s="24">
        <v>2015</v>
      </c>
      <c r="B33" s="45">
        <f t="shared" si="0"/>
        <v>400242.79404487001</v>
      </c>
      <c r="C33" s="26">
        <v>69154.794044870025</v>
      </c>
      <c r="D33" s="27">
        <v>331088</v>
      </c>
      <c r="E33" s="28">
        <f t="shared" si="1"/>
        <v>609890.27325693972</v>
      </c>
      <c r="F33" s="41">
        <v>278802.27325693972</v>
      </c>
      <c r="G33" s="51"/>
      <c r="H33" s="51"/>
      <c r="I33" s="107"/>
      <c r="J33" s="107"/>
    </row>
    <row r="34" spans="1:10" ht="14.45" customHeight="1" x14ac:dyDescent="0.25">
      <c r="A34" s="24">
        <v>2016</v>
      </c>
      <c r="B34" s="45">
        <f t="shared" si="0"/>
        <v>432375.31520760001</v>
      </c>
      <c r="C34" s="26">
        <v>160316.31520760004</v>
      </c>
      <c r="D34" s="27">
        <v>272059</v>
      </c>
      <c r="E34" s="28">
        <f t="shared" si="1"/>
        <v>615353.98005473078</v>
      </c>
      <c r="F34" s="41">
        <v>343294.98005473084</v>
      </c>
      <c r="I34" s="20"/>
      <c r="J34" s="20"/>
    </row>
    <row r="35" spans="1:10" x14ac:dyDescent="0.25">
      <c r="A35" s="24">
        <v>2017</v>
      </c>
      <c r="B35" s="45">
        <f t="shared" si="0"/>
        <v>279815.04355236003</v>
      </c>
      <c r="C35" s="26">
        <v>118849.04355236005</v>
      </c>
      <c r="D35" s="27">
        <v>160966</v>
      </c>
      <c r="E35" s="28">
        <f t="shared" si="1"/>
        <v>488359.39205823984</v>
      </c>
      <c r="F35" s="41">
        <v>327393.39205823984</v>
      </c>
      <c r="G35" s="25"/>
      <c r="H35" s="25"/>
      <c r="I35" s="25"/>
      <c r="J35" s="25"/>
    </row>
    <row r="36" spans="1:10" x14ac:dyDescent="0.25">
      <c r="B36" s="33"/>
      <c r="G36" s="25"/>
      <c r="H36" s="25"/>
      <c r="I36" s="25"/>
      <c r="J36" s="25"/>
    </row>
    <row r="37" spans="1:10" x14ac:dyDescent="0.25">
      <c r="B37" s="49"/>
      <c r="C37" s="49"/>
      <c r="D37" s="49"/>
      <c r="G37" s="25"/>
      <c r="H37" s="25"/>
      <c r="I37" s="25"/>
      <c r="J37" s="25"/>
    </row>
    <row r="38" spans="1:10" x14ac:dyDescent="0.25">
      <c r="B38" s="8"/>
      <c r="C38" s="8"/>
      <c r="D38" s="8"/>
    </row>
    <row r="39" spans="1:10" x14ac:dyDescent="0.25">
      <c r="B39" s="8"/>
      <c r="C39" s="8"/>
      <c r="D39" s="8"/>
    </row>
  </sheetData>
  <mergeCells count="1">
    <mergeCell ref="I33:J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1"/>
  <sheetViews>
    <sheetView workbookViewId="0">
      <selection activeCell="G2" sqref="G2"/>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55</v>
      </c>
    </row>
    <row r="3" spans="1:6" x14ac:dyDescent="0.25">
      <c r="A3" s="24" t="s">
        <v>23</v>
      </c>
      <c r="B3" s="52" t="s">
        <v>74</v>
      </c>
      <c r="C3" s="11" t="s">
        <v>75</v>
      </c>
      <c r="D3" s="12" t="s">
        <v>1</v>
      </c>
      <c r="E3" s="13" t="s">
        <v>76</v>
      </c>
      <c r="F3" s="40" t="s">
        <v>77</v>
      </c>
    </row>
    <row r="4" spans="1:6" x14ac:dyDescent="0.25">
      <c r="A4" s="24">
        <v>1986</v>
      </c>
      <c r="B4" s="45">
        <f t="shared" ref="B4:B35" si="0">C4+D4</f>
        <v>1339522.4213424299</v>
      </c>
      <c r="C4" s="26">
        <v>310.42134242999998</v>
      </c>
      <c r="D4" s="27">
        <v>1339212</v>
      </c>
      <c r="E4" s="28">
        <f t="shared" ref="E4:E35" si="1">D4+F4</f>
        <v>1339496.9633349599</v>
      </c>
      <c r="F4" s="41">
        <v>284.96333496</v>
      </c>
    </row>
    <row r="5" spans="1:6" x14ac:dyDescent="0.25">
      <c r="A5" s="24">
        <v>1987</v>
      </c>
      <c r="B5" s="45">
        <f t="shared" si="0"/>
        <v>413375.48373719997</v>
      </c>
      <c r="C5" s="26">
        <v>356.48373720000001</v>
      </c>
      <c r="D5" s="27">
        <v>413019</v>
      </c>
      <c r="E5" s="28">
        <f t="shared" si="1"/>
        <v>413303.83432621002</v>
      </c>
      <c r="F5" s="41">
        <v>284.83432620999997</v>
      </c>
    </row>
    <row r="6" spans="1:6" x14ac:dyDescent="0.25">
      <c r="A6" s="24">
        <v>1988</v>
      </c>
      <c r="B6" s="45">
        <f t="shared" si="0"/>
        <v>701396.83139149996</v>
      </c>
      <c r="C6" s="26">
        <v>2120.8313914999999</v>
      </c>
      <c r="D6" s="27">
        <v>699276</v>
      </c>
      <c r="E6" s="28">
        <f t="shared" si="1"/>
        <v>701583.23157980002</v>
      </c>
      <c r="F6" s="41">
        <v>2307.2315798</v>
      </c>
    </row>
    <row r="7" spans="1:6" x14ac:dyDescent="0.25">
      <c r="A7" s="24">
        <v>1989</v>
      </c>
      <c r="B7" s="45">
        <f t="shared" si="0"/>
        <v>1005099.087394</v>
      </c>
      <c r="C7" s="26">
        <v>14.087394</v>
      </c>
      <c r="D7" s="27">
        <v>1005085</v>
      </c>
      <c r="E7" s="28">
        <f t="shared" si="1"/>
        <v>1005099.087394</v>
      </c>
      <c r="F7" s="41">
        <v>14.087394</v>
      </c>
    </row>
    <row r="8" spans="1:6" x14ac:dyDescent="0.25">
      <c r="A8" s="24">
        <v>1990</v>
      </c>
      <c r="B8" s="45">
        <f t="shared" si="0"/>
        <v>1008571.17415167</v>
      </c>
      <c r="C8" s="26">
        <v>647.17415167000001</v>
      </c>
      <c r="D8" s="27">
        <v>1007924</v>
      </c>
      <c r="E8" s="28">
        <f t="shared" si="1"/>
        <v>1010017.4986687</v>
      </c>
      <c r="F8" s="41">
        <v>2093.4986686999996</v>
      </c>
    </row>
    <row r="9" spans="1:6" x14ac:dyDescent="0.25">
      <c r="A9" s="24">
        <v>1991</v>
      </c>
      <c r="B9" s="45">
        <f t="shared" si="0"/>
        <v>1081271.2857115499</v>
      </c>
      <c r="C9" s="26">
        <v>759.28571154999997</v>
      </c>
      <c r="D9" s="27">
        <v>1080512</v>
      </c>
      <c r="E9" s="28">
        <f t="shared" si="1"/>
        <v>1081164.97055258</v>
      </c>
      <c r="F9" s="41">
        <v>652.97055258</v>
      </c>
    </row>
    <row r="10" spans="1:6" x14ac:dyDescent="0.25">
      <c r="A10" s="24">
        <v>1992</v>
      </c>
      <c r="B10" s="45">
        <f t="shared" si="0"/>
        <v>1087900.5457917999</v>
      </c>
      <c r="C10" s="26">
        <v>7418.5457918000002</v>
      </c>
      <c r="D10" s="27">
        <v>1080482</v>
      </c>
      <c r="E10" s="28">
        <f t="shared" si="1"/>
        <v>1085540.83090797</v>
      </c>
      <c r="F10" s="41">
        <v>5058.8309079700002</v>
      </c>
    </row>
    <row r="11" spans="1:6" x14ac:dyDescent="0.25">
      <c r="A11" s="24">
        <v>1993</v>
      </c>
      <c r="B11" s="45">
        <f t="shared" si="0"/>
        <v>1149853</v>
      </c>
      <c r="C11" s="26">
        <v>0</v>
      </c>
      <c r="D11" s="27">
        <v>1149853</v>
      </c>
      <c r="E11" s="28">
        <f t="shared" si="1"/>
        <v>1149853</v>
      </c>
      <c r="F11" s="41">
        <v>0</v>
      </c>
    </row>
    <row r="12" spans="1:6" x14ac:dyDescent="0.25">
      <c r="A12" s="24">
        <v>1994</v>
      </c>
      <c r="B12" s="45">
        <f t="shared" si="0"/>
        <v>909600.3706281</v>
      </c>
      <c r="C12" s="26">
        <v>14087.3706281</v>
      </c>
      <c r="D12" s="27">
        <v>895513</v>
      </c>
      <c r="E12" s="28">
        <f t="shared" si="1"/>
        <v>905097.93848647003</v>
      </c>
      <c r="F12" s="41">
        <v>9584.9384864699987</v>
      </c>
    </row>
    <row r="13" spans="1:6" x14ac:dyDescent="0.25">
      <c r="A13" s="24">
        <v>1995</v>
      </c>
      <c r="B13" s="45">
        <f t="shared" si="0"/>
        <v>752599</v>
      </c>
      <c r="C13" s="26">
        <v>0</v>
      </c>
      <c r="D13" s="27">
        <v>752599</v>
      </c>
      <c r="E13" s="28">
        <f t="shared" si="1"/>
        <v>752599</v>
      </c>
      <c r="F13" s="41">
        <v>0</v>
      </c>
    </row>
    <row r="14" spans="1:6" x14ac:dyDescent="0.25">
      <c r="A14" s="24">
        <v>1996</v>
      </c>
      <c r="B14" s="45">
        <f t="shared" si="0"/>
        <v>377174.63506132999</v>
      </c>
      <c r="C14" s="26">
        <v>3118.6350613299996</v>
      </c>
      <c r="D14" s="27">
        <v>374056</v>
      </c>
      <c r="E14" s="28">
        <f t="shared" si="1"/>
        <v>380481.07705563999</v>
      </c>
      <c r="F14" s="41">
        <v>6425.0770556400003</v>
      </c>
    </row>
    <row r="15" spans="1:6" x14ac:dyDescent="0.25">
      <c r="A15" s="24">
        <v>1997</v>
      </c>
      <c r="B15" s="45">
        <f t="shared" si="0"/>
        <v>425023.17228439997</v>
      </c>
      <c r="C15" s="26">
        <v>20634.1722844</v>
      </c>
      <c r="D15" s="27">
        <v>404389</v>
      </c>
      <c r="E15" s="28">
        <f t="shared" si="1"/>
        <v>458483.29596571997</v>
      </c>
      <c r="F15" s="41">
        <v>54094.295965719997</v>
      </c>
    </row>
    <row r="16" spans="1:6" x14ac:dyDescent="0.25">
      <c r="A16" s="24">
        <v>1998</v>
      </c>
      <c r="B16" s="45">
        <f t="shared" si="0"/>
        <v>406554.4407877</v>
      </c>
      <c r="C16" s="26">
        <v>1389.4407877000001</v>
      </c>
      <c r="D16" s="27">
        <v>405165</v>
      </c>
      <c r="E16" s="28">
        <f t="shared" si="1"/>
        <v>406842.2181237</v>
      </c>
      <c r="F16" s="41">
        <v>1677.2181237</v>
      </c>
    </row>
    <row r="17" spans="1:6" x14ac:dyDescent="0.25">
      <c r="A17" s="24">
        <v>1999</v>
      </c>
      <c r="B17" s="45">
        <f t="shared" si="0"/>
        <v>576745.90219050006</v>
      </c>
      <c r="C17" s="26">
        <v>10766.902190499999</v>
      </c>
      <c r="D17" s="27">
        <v>565979</v>
      </c>
      <c r="E17" s="28">
        <f t="shared" si="1"/>
        <v>571570.69206251169</v>
      </c>
      <c r="F17" s="41">
        <v>5591.6920625117</v>
      </c>
    </row>
    <row r="18" spans="1:6" x14ac:dyDescent="0.25">
      <c r="A18" s="24">
        <v>2000</v>
      </c>
      <c r="B18" s="45">
        <f t="shared" si="0"/>
        <v>817763.24430975004</v>
      </c>
      <c r="C18" s="26">
        <v>11807.24430975</v>
      </c>
      <c r="D18" s="27">
        <v>805956</v>
      </c>
      <c r="E18" s="28">
        <f t="shared" si="1"/>
        <v>821386.17650010402</v>
      </c>
      <c r="F18" s="41">
        <v>15430.176500104</v>
      </c>
    </row>
    <row r="19" spans="1:6" x14ac:dyDescent="0.25">
      <c r="A19" s="24">
        <v>2001</v>
      </c>
      <c r="B19" s="45">
        <f t="shared" si="0"/>
        <v>457829.60447386</v>
      </c>
      <c r="C19" s="26">
        <v>19576.604473859999</v>
      </c>
      <c r="D19" s="27">
        <v>438253</v>
      </c>
      <c r="E19" s="28">
        <f t="shared" si="1"/>
        <v>462290.09343482001</v>
      </c>
      <c r="F19" s="41">
        <v>24037.093434820003</v>
      </c>
    </row>
    <row r="20" spans="1:6" x14ac:dyDescent="0.25">
      <c r="A20" s="24">
        <v>2002</v>
      </c>
      <c r="B20" s="45">
        <f t="shared" si="0"/>
        <v>415095.23233079998</v>
      </c>
      <c r="C20" s="26">
        <v>18842.232330799998</v>
      </c>
      <c r="D20" s="27">
        <v>396253</v>
      </c>
      <c r="E20" s="28">
        <f t="shared" si="1"/>
        <v>408783.18846049003</v>
      </c>
      <c r="F20" s="41">
        <v>12530.188460489999</v>
      </c>
    </row>
    <row r="21" spans="1:6" x14ac:dyDescent="0.25">
      <c r="A21" s="24">
        <v>2003</v>
      </c>
      <c r="B21" s="45">
        <f t="shared" si="0"/>
        <v>298763.15081303997</v>
      </c>
      <c r="C21" s="26">
        <v>51000.150813040003</v>
      </c>
      <c r="D21" s="27">
        <v>247763</v>
      </c>
      <c r="E21" s="28">
        <f t="shared" si="1"/>
        <v>280895.01180301001</v>
      </c>
      <c r="F21" s="41">
        <v>33132.011803009998</v>
      </c>
    </row>
    <row r="22" spans="1:6" x14ac:dyDescent="0.25">
      <c r="A22" s="24">
        <v>2004</v>
      </c>
      <c r="B22" s="45">
        <f t="shared" si="0"/>
        <v>351481.74352512002</v>
      </c>
      <c r="C22" s="26">
        <v>63220.743525120008</v>
      </c>
      <c r="D22" s="27">
        <v>288261</v>
      </c>
      <c r="E22" s="28">
        <f t="shared" si="1"/>
        <v>316063.88314624003</v>
      </c>
      <c r="F22" s="41">
        <v>27802.883146240001</v>
      </c>
    </row>
    <row r="23" spans="1:6" x14ac:dyDescent="0.25">
      <c r="A23" s="24">
        <v>2005</v>
      </c>
      <c r="B23" s="45">
        <f t="shared" si="0"/>
        <v>548083.72634050006</v>
      </c>
      <c r="C23" s="26">
        <v>240992.72634050003</v>
      </c>
      <c r="D23" s="27">
        <v>307091</v>
      </c>
      <c r="E23" s="28">
        <f t="shared" si="1"/>
        <v>436925.67022152001</v>
      </c>
      <c r="F23" s="41">
        <v>129834.67022151999</v>
      </c>
    </row>
    <row r="24" spans="1:6" x14ac:dyDescent="0.25">
      <c r="A24" s="24">
        <v>2006</v>
      </c>
      <c r="B24" s="45">
        <f t="shared" si="0"/>
        <v>509174.59202355001</v>
      </c>
      <c r="C24" s="26">
        <v>57890.592023549994</v>
      </c>
      <c r="D24" s="27">
        <v>451284</v>
      </c>
      <c r="E24" s="28">
        <f t="shared" si="1"/>
        <v>480453.29733315</v>
      </c>
      <c r="F24" s="41">
        <v>29169.29733315</v>
      </c>
    </row>
    <row r="25" spans="1:6" x14ac:dyDescent="0.25">
      <c r="A25" s="24">
        <v>2007</v>
      </c>
      <c r="B25" s="45">
        <f t="shared" si="0"/>
        <v>349724.33614670002</v>
      </c>
      <c r="C25" s="26">
        <v>12913.3361467</v>
      </c>
      <c r="D25" s="27">
        <v>336811</v>
      </c>
      <c r="E25" s="28">
        <f t="shared" si="1"/>
        <v>344760.95320829999</v>
      </c>
      <c r="F25" s="41">
        <v>7949.9532082999995</v>
      </c>
    </row>
    <row r="26" spans="1:6" x14ac:dyDescent="0.25">
      <c r="A26" s="24">
        <v>2008</v>
      </c>
      <c r="B26" s="45">
        <f t="shared" si="0"/>
        <v>349948</v>
      </c>
      <c r="C26" s="26">
        <v>0</v>
      </c>
      <c r="D26" s="27">
        <v>349948</v>
      </c>
      <c r="E26" s="28">
        <f t="shared" si="1"/>
        <v>349948</v>
      </c>
      <c r="F26" s="41">
        <v>0</v>
      </c>
    </row>
    <row r="27" spans="1:6" x14ac:dyDescent="0.25">
      <c r="A27" s="24">
        <v>2009</v>
      </c>
      <c r="B27" s="45">
        <f t="shared" si="0"/>
        <v>403651.33519000001</v>
      </c>
      <c r="C27" s="26">
        <v>36884.335189999998</v>
      </c>
      <c r="D27" s="27">
        <v>366767</v>
      </c>
      <c r="E27" s="28">
        <f t="shared" si="1"/>
        <v>488080.91937310004</v>
      </c>
      <c r="F27" s="41">
        <v>121313.91937310001</v>
      </c>
    </row>
    <row r="28" spans="1:6" x14ac:dyDescent="0.25">
      <c r="A28" s="24">
        <v>2010</v>
      </c>
      <c r="B28" s="45">
        <f t="shared" si="0"/>
        <v>421256.73164317</v>
      </c>
      <c r="C28" s="26">
        <v>11851.731643170002</v>
      </c>
      <c r="D28" s="27">
        <v>409405</v>
      </c>
      <c r="E28" s="28">
        <f t="shared" si="1"/>
        <v>438371.04773947003</v>
      </c>
      <c r="F28" s="41">
        <v>28966.047739469999</v>
      </c>
    </row>
    <row r="29" spans="1:6" x14ac:dyDescent="0.25">
      <c r="A29" s="24">
        <v>2011</v>
      </c>
      <c r="B29" s="45">
        <f t="shared" si="0"/>
        <v>428000.747640163</v>
      </c>
      <c r="C29" s="26">
        <v>23231.747640163001</v>
      </c>
      <c r="D29" s="27">
        <v>404769</v>
      </c>
      <c r="E29" s="28">
        <f t="shared" si="1"/>
        <v>455502.75750133197</v>
      </c>
      <c r="F29" s="41">
        <v>50733.757501331995</v>
      </c>
    </row>
    <row r="30" spans="1:6" x14ac:dyDescent="0.25">
      <c r="A30" s="24">
        <v>2012</v>
      </c>
      <c r="B30" s="45">
        <f t="shared" si="0"/>
        <v>593523.02599676198</v>
      </c>
      <c r="C30" s="26">
        <v>14161.025996762</v>
      </c>
      <c r="D30" s="27">
        <v>579362</v>
      </c>
      <c r="E30" s="28">
        <f t="shared" si="1"/>
        <v>605627.27077409904</v>
      </c>
      <c r="F30" s="41">
        <v>26265.270774099001</v>
      </c>
    </row>
    <row r="31" spans="1:6" x14ac:dyDescent="0.25">
      <c r="A31" s="24">
        <v>2013</v>
      </c>
      <c r="B31" s="45">
        <f t="shared" si="0"/>
        <v>619757.30758989998</v>
      </c>
      <c r="C31" s="26">
        <v>17206.3075899</v>
      </c>
      <c r="D31" s="27">
        <v>602551</v>
      </c>
      <c r="E31" s="28">
        <f t="shared" si="1"/>
        <v>626109.86356049997</v>
      </c>
      <c r="F31" s="41">
        <v>23558.863560499998</v>
      </c>
    </row>
    <row r="32" spans="1:6" x14ac:dyDescent="0.25">
      <c r="A32" s="24">
        <v>2014</v>
      </c>
      <c r="B32" s="45">
        <f t="shared" si="0"/>
        <v>797922.08815132</v>
      </c>
      <c r="C32" s="26">
        <v>5374.0881513199993</v>
      </c>
      <c r="D32" s="27">
        <v>792548</v>
      </c>
      <c r="E32" s="28">
        <f t="shared" si="1"/>
        <v>802654.51823268004</v>
      </c>
      <c r="F32" s="41">
        <v>10106.518232679993</v>
      </c>
    </row>
    <row r="33" spans="1:6" s="20" customFormat="1" x14ac:dyDescent="0.25">
      <c r="A33" s="24">
        <v>2015</v>
      </c>
      <c r="B33" s="45">
        <f t="shared" si="0"/>
        <v>612908.37418744003</v>
      </c>
      <c r="C33" s="26">
        <v>18419.37418744</v>
      </c>
      <c r="D33" s="27">
        <v>594489</v>
      </c>
      <c r="E33" s="28">
        <f t="shared" si="1"/>
        <v>622901.93225206004</v>
      </c>
      <c r="F33" s="41">
        <v>28412.93225206</v>
      </c>
    </row>
    <row r="34" spans="1:6" s="20" customFormat="1" x14ac:dyDescent="0.25">
      <c r="A34" s="24">
        <v>2016</v>
      </c>
      <c r="B34" s="45">
        <f t="shared" si="0"/>
        <v>635748.91575530695</v>
      </c>
      <c r="C34" s="26">
        <v>46676.915755306996</v>
      </c>
      <c r="D34" s="27">
        <v>589072</v>
      </c>
      <c r="E34" s="28">
        <f t="shared" si="1"/>
        <v>659847.07783220999</v>
      </c>
      <c r="F34" s="41">
        <v>70775.077832210009</v>
      </c>
    </row>
    <row r="35" spans="1:6" s="20" customFormat="1" x14ac:dyDescent="0.25">
      <c r="A35" s="24">
        <v>2017</v>
      </c>
      <c r="B35" s="45">
        <f t="shared" si="0"/>
        <v>445733.49782500003</v>
      </c>
      <c r="C35" s="26">
        <v>7716.4978250000004</v>
      </c>
      <c r="D35" s="27">
        <v>438017</v>
      </c>
      <c r="E35" s="28">
        <f t="shared" si="1"/>
        <v>453845.1503637</v>
      </c>
      <c r="F35" s="41">
        <v>15828.150363700001</v>
      </c>
    </row>
    <row r="36" spans="1:6" x14ac:dyDescent="0.25">
      <c r="A36" s="100"/>
      <c r="B36" s="8"/>
      <c r="C36" s="25"/>
      <c r="D36" s="8"/>
      <c r="E36" s="8"/>
      <c r="F36" s="8"/>
    </row>
    <row r="37" spans="1:6" x14ac:dyDescent="0.25">
      <c r="A37" s="100"/>
      <c r="B37" s="8"/>
      <c r="D37" s="8"/>
      <c r="E37" s="8"/>
      <c r="F37" s="8"/>
    </row>
    <row r="38" spans="1:6" x14ac:dyDescent="0.25">
      <c r="B38" s="33"/>
    </row>
    <row r="39" spans="1:6" ht="14.45" customHeight="1" x14ac:dyDescent="0.25">
      <c r="B39" s="50"/>
      <c r="C39" s="50"/>
      <c r="D39" s="50"/>
    </row>
    <row r="40" spans="1:6" x14ac:dyDescent="0.25">
      <c r="B40" s="8"/>
      <c r="C40" s="8"/>
      <c r="D40" s="8"/>
    </row>
    <row r="41" spans="1:6" x14ac:dyDescent="0.25">
      <c r="B41" s="8"/>
      <c r="C41" s="8"/>
      <c r="D41" s="8"/>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workbookViewId="0">
      <selection activeCell="E1" sqref="E1"/>
    </sheetView>
  </sheetViews>
  <sheetFormatPr defaultRowHeight="15" x14ac:dyDescent="0.25"/>
  <cols>
    <col min="1" max="1" width="11.5703125" style="20" bestFit="1" customWidth="1"/>
    <col min="2" max="2" width="8.85546875" style="20"/>
    <col min="3" max="3" width="11.5703125" style="20" bestFit="1" customWidth="1"/>
    <col min="4" max="4" width="13.140625" style="20" customWidth="1"/>
    <col min="5" max="5" width="10.5703125" style="20" customWidth="1"/>
    <col min="6" max="6" width="11.42578125" style="20" bestFit="1" customWidth="1"/>
  </cols>
  <sheetData>
    <row r="1" spans="1:6" x14ac:dyDescent="0.25">
      <c r="A1" s="20" t="s">
        <v>10</v>
      </c>
    </row>
    <row r="3" spans="1:6" x14ac:dyDescent="0.25">
      <c r="A3" s="24" t="s">
        <v>23</v>
      </c>
      <c r="B3" s="52" t="s">
        <v>74</v>
      </c>
      <c r="C3" s="11" t="s">
        <v>75</v>
      </c>
      <c r="D3" s="12" t="s">
        <v>1</v>
      </c>
      <c r="E3" s="13" t="s">
        <v>76</v>
      </c>
      <c r="F3" s="40" t="s">
        <v>77</v>
      </c>
    </row>
    <row r="4" spans="1:6" x14ac:dyDescent="0.25">
      <c r="A4" s="24">
        <v>1986</v>
      </c>
      <c r="B4" s="45">
        <f t="shared" ref="B4:B35" si="0">C4+D4</f>
        <v>214857.68461623995</v>
      </c>
      <c r="C4" s="26">
        <v>140233.68461623995</v>
      </c>
      <c r="D4" s="27">
        <v>74624</v>
      </c>
      <c r="E4" s="28">
        <f t="shared" ref="E4:E35" si="1">D4+F4</f>
        <v>273424.90696327994</v>
      </c>
      <c r="F4" s="41">
        <v>198800.90696327997</v>
      </c>
    </row>
    <row r="5" spans="1:6" s="2" customFormat="1" x14ac:dyDescent="0.25">
      <c r="A5" s="24">
        <v>1987</v>
      </c>
      <c r="B5" s="45">
        <f t="shared" si="0"/>
        <v>227515.76485691997</v>
      </c>
      <c r="C5" s="26">
        <v>146544.76485691997</v>
      </c>
      <c r="D5" s="27">
        <v>80971</v>
      </c>
      <c r="E5" s="28">
        <f t="shared" si="1"/>
        <v>257443.16172066695</v>
      </c>
      <c r="F5" s="41">
        <v>176472.16172066695</v>
      </c>
    </row>
    <row r="6" spans="1:6" s="2" customFormat="1" x14ac:dyDescent="0.25">
      <c r="A6" s="24">
        <v>1988</v>
      </c>
      <c r="B6" s="45">
        <f t="shared" si="0"/>
        <v>278838.26151713997</v>
      </c>
      <c r="C6" s="26">
        <v>189418.26151713997</v>
      </c>
      <c r="D6" s="27">
        <v>89420</v>
      </c>
      <c r="E6" s="28">
        <f t="shared" si="1"/>
        <v>419982.43433493411</v>
      </c>
      <c r="F6" s="41">
        <v>330562.43433493411</v>
      </c>
    </row>
    <row r="7" spans="1:6" x14ac:dyDescent="0.25">
      <c r="A7" s="24">
        <v>1989</v>
      </c>
      <c r="B7" s="45">
        <f t="shared" si="0"/>
        <v>572355.48942595976</v>
      </c>
      <c r="C7" s="26">
        <v>463419.48942595982</v>
      </c>
      <c r="D7" s="27">
        <v>108936</v>
      </c>
      <c r="E7" s="28">
        <f t="shared" si="1"/>
        <v>530140.84528434894</v>
      </c>
      <c r="F7" s="41">
        <v>421204.84528434894</v>
      </c>
    </row>
    <row r="8" spans="1:6" x14ac:dyDescent="0.25">
      <c r="A8" s="24">
        <v>1990</v>
      </c>
      <c r="B8" s="45">
        <f t="shared" si="0"/>
        <v>631343.93362700986</v>
      </c>
      <c r="C8" s="26">
        <v>414549.93362700986</v>
      </c>
      <c r="D8" s="27">
        <v>216794</v>
      </c>
      <c r="E8" s="28">
        <f t="shared" si="1"/>
        <v>589479.99053210497</v>
      </c>
      <c r="F8" s="41">
        <v>372685.99053210497</v>
      </c>
    </row>
    <row r="9" spans="1:6" s="31" customFormat="1" x14ac:dyDescent="0.25">
      <c r="A9" s="24">
        <v>1991</v>
      </c>
      <c r="B9" s="45">
        <f t="shared" si="0"/>
        <v>714407.19550607982</v>
      </c>
      <c r="C9" s="26">
        <v>418190.19550607976</v>
      </c>
      <c r="D9" s="27">
        <v>296217</v>
      </c>
      <c r="E9" s="28">
        <f t="shared" si="1"/>
        <v>1298656.0293875502</v>
      </c>
      <c r="F9" s="41">
        <v>1002439.0293875502</v>
      </c>
    </row>
    <row r="10" spans="1:6" s="31" customFormat="1" x14ac:dyDescent="0.25">
      <c r="A10" s="24">
        <v>1992</v>
      </c>
      <c r="B10" s="45">
        <f t="shared" si="0"/>
        <v>692167.97226771014</v>
      </c>
      <c r="C10" s="26">
        <v>406871.97226771008</v>
      </c>
      <c r="D10" s="27">
        <v>285296</v>
      </c>
      <c r="E10" s="28">
        <f t="shared" si="1"/>
        <v>1108117.4431937803</v>
      </c>
      <c r="F10" s="41">
        <v>822821.44319378026</v>
      </c>
    </row>
    <row r="11" spans="1:6" s="31" customFormat="1" x14ac:dyDescent="0.25">
      <c r="A11" s="24">
        <v>1993</v>
      </c>
      <c r="B11" s="45">
        <f t="shared" si="0"/>
        <v>791730.73477176903</v>
      </c>
      <c r="C11" s="26">
        <v>433180.73477176897</v>
      </c>
      <c r="D11" s="27">
        <v>358550</v>
      </c>
      <c r="E11" s="28">
        <f t="shared" si="1"/>
        <v>963559.00959829986</v>
      </c>
      <c r="F11" s="41">
        <v>605009.00959829986</v>
      </c>
    </row>
    <row r="12" spans="1:6" x14ac:dyDescent="0.25">
      <c r="A12" s="24">
        <v>1994</v>
      </c>
      <c r="B12" s="45">
        <f t="shared" si="0"/>
        <v>817669.94912033994</v>
      </c>
      <c r="C12" s="26">
        <v>397762.94912034</v>
      </c>
      <c r="D12" s="27">
        <v>419907</v>
      </c>
      <c r="E12" s="28">
        <f t="shared" si="1"/>
        <v>798092.59599782003</v>
      </c>
      <c r="F12" s="41">
        <v>378185.59599782003</v>
      </c>
    </row>
    <row r="13" spans="1:6" x14ac:dyDescent="0.25">
      <c r="A13" s="24">
        <v>1995</v>
      </c>
      <c r="B13" s="45">
        <f t="shared" si="0"/>
        <v>831156.96262211003</v>
      </c>
      <c r="C13" s="26">
        <v>319883.96262211003</v>
      </c>
      <c r="D13" s="27">
        <v>511273</v>
      </c>
      <c r="E13" s="28">
        <f t="shared" si="1"/>
        <v>804548.01606610697</v>
      </c>
      <c r="F13" s="41">
        <v>293275.01606610697</v>
      </c>
    </row>
    <row r="14" spans="1:6" x14ac:dyDescent="0.25">
      <c r="A14" s="24">
        <v>1996</v>
      </c>
      <c r="B14" s="45">
        <f t="shared" si="0"/>
        <v>869837.05472625024</v>
      </c>
      <c r="C14" s="26">
        <v>399786.05472625018</v>
      </c>
      <c r="D14" s="27">
        <v>470051</v>
      </c>
      <c r="E14" s="28">
        <f t="shared" si="1"/>
        <v>873661.26388088008</v>
      </c>
      <c r="F14" s="41">
        <v>403610.26388088008</v>
      </c>
    </row>
    <row r="15" spans="1:6" x14ac:dyDescent="0.25">
      <c r="A15" s="24">
        <v>1997</v>
      </c>
      <c r="B15" s="45">
        <f t="shared" si="0"/>
        <v>995694.94506845006</v>
      </c>
      <c r="C15" s="26">
        <v>406135.94506845006</v>
      </c>
      <c r="D15" s="27">
        <v>589559</v>
      </c>
      <c r="E15" s="28">
        <f t="shared" si="1"/>
        <v>959551.26960576</v>
      </c>
      <c r="F15" s="41">
        <v>369992.26960576006</v>
      </c>
    </row>
    <row r="16" spans="1:6" x14ac:dyDescent="0.25">
      <c r="A16" s="24">
        <v>1998</v>
      </c>
      <c r="B16" s="45">
        <f t="shared" si="0"/>
        <v>698401.89328121324</v>
      </c>
      <c r="C16" s="26">
        <v>254012.89328121318</v>
      </c>
      <c r="D16" s="27">
        <v>444389</v>
      </c>
      <c r="E16" s="28">
        <f t="shared" si="1"/>
        <v>782138.336158399</v>
      </c>
      <c r="F16" s="41">
        <v>337749.336158399</v>
      </c>
    </row>
    <row r="17" spans="1:6" x14ac:dyDescent="0.25">
      <c r="A17" s="24">
        <v>1999</v>
      </c>
      <c r="B17" s="45">
        <f t="shared" si="0"/>
        <v>530238.93325785222</v>
      </c>
      <c r="C17" s="26">
        <v>235880.93325785216</v>
      </c>
      <c r="D17" s="27">
        <v>294358</v>
      </c>
      <c r="E17" s="28">
        <f t="shared" si="1"/>
        <v>606625.30148508027</v>
      </c>
      <c r="F17" s="41">
        <v>312267.30148508021</v>
      </c>
    </row>
    <row r="18" spans="1:6" x14ac:dyDescent="0.25">
      <c r="A18" s="24">
        <v>2000</v>
      </c>
      <c r="B18" s="45">
        <f t="shared" si="0"/>
        <v>358285.05190837581</v>
      </c>
      <c r="C18" s="26">
        <v>146316.05190837581</v>
      </c>
      <c r="D18" s="27">
        <v>211969</v>
      </c>
      <c r="E18" s="28">
        <f t="shared" si="1"/>
        <v>427957.608974075</v>
      </c>
      <c r="F18" s="41">
        <v>215988.608974075</v>
      </c>
    </row>
    <row r="19" spans="1:6" x14ac:dyDescent="0.25">
      <c r="A19" s="24">
        <v>2001</v>
      </c>
      <c r="B19" s="45">
        <f t="shared" si="0"/>
        <v>399342.37864721403</v>
      </c>
      <c r="C19" s="26">
        <v>191098.37864721406</v>
      </c>
      <c r="D19" s="27">
        <v>208244</v>
      </c>
      <c r="E19" s="28">
        <f t="shared" si="1"/>
        <v>507030.22876722884</v>
      </c>
      <c r="F19" s="41">
        <v>298786.22876722884</v>
      </c>
    </row>
    <row r="20" spans="1:6" x14ac:dyDescent="0.25">
      <c r="A20" s="24">
        <v>2002</v>
      </c>
      <c r="B20" s="45">
        <f t="shared" si="0"/>
        <v>450690.92731818801</v>
      </c>
      <c r="C20" s="26">
        <v>259499.92731818801</v>
      </c>
      <c r="D20" s="27">
        <v>191191</v>
      </c>
      <c r="E20" s="28">
        <f t="shared" si="1"/>
        <v>662393.8579995539</v>
      </c>
      <c r="F20" s="41">
        <v>471202.85799955396</v>
      </c>
    </row>
    <row r="21" spans="1:6" x14ac:dyDescent="0.25">
      <c r="A21" s="24">
        <v>2003</v>
      </c>
      <c r="B21" s="45">
        <f t="shared" si="0"/>
        <v>449250.74972149974</v>
      </c>
      <c r="C21" s="26">
        <v>263063.74972149974</v>
      </c>
      <c r="D21" s="27">
        <v>186187</v>
      </c>
      <c r="E21" s="28">
        <f t="shared" si="1"/>
        <v>718897.66305764101</v>
      </c>
      <c r="F21" s="41">
        <v>532710.66305764101</v>
      </c>
    </row>
    <row r="22" spans="1:6" x14ac:dyDescent="0.25">
      <c r="A22" s="24">
        <v>2004</v>
      </c>
      <c r="B22" s="45">
        <f t="shared" si="0"/>
        <v>612319.04676699266</v>
      </c>
      <c r="C22" s="26">
        <v>346246.0467669926</v>
      </c>
      <c r="D22" s="27">
        <v>266073</v>
      </c>
      <c r="E22" s="28">
        <f t="shared" si="1"/>
        <v>818845.11011086695</v>
      </c>
      <c r="F22" s="41">
        <v>552772.11011086695</v>
      </c>
    </row>
    <row r="23" spans="1:6" x14ac:dyDescent="0.25">
      <c r="A23" s="24">
        <v>2005</v>
      </c>
      <c r="B23" s="45">
        <f t="shared" si="0"/>
        <v>546509.95750681998</v>
      </c>
      <c r="C23" s="26">
        <v>254624.95750681998</v>
      </c>
      <c r="D23" s="27">
        <v>291885</v>
      </c>
      <c r="E23" s="28">
        <f t="shared" si="1"/>
        <v>688660.9882821074</v>
      </c>
      <c r="F23" s="41">
        <v>396775.9882821074</v>
      </c>
    </row>
    <row r="24" spans="1:6" x14ac:dyDescent="0.25">
      <c r="A24" s="24">
        <v>2006</v>
      </c>
      <c r="B24" s="45">
        <f t="shared" si="0"/>
        <v>520264.79567198706</v>
      </c>
      <c r="C24" s="26">
        <v>270980.79567198706</v>
      </c>
      <c r="D24" s="27">
        <v>249284</v>
      </c>
      <c r="E24" s="28">
        <f t="shared" si="1"/>
        <v>758414.16056882078</v>
      </c>
      <c r="F24" s="41">
        <v>509130.16056882084</v>
      </c>
    </row>
    <row r="25" spans="1:6" x14ac:dyDescent="0.25">
      <c r="A25" s="24">
        <v>2007</v>
      </c>
      <c r="B25" s="45">
        <f t="shared" si="0"/>
        <v>830473.31551125087</v>
      </c>
      <c r="C25" s="26">
        <v>489985.31551125093</v>
      </c>
      <c r="D25" s="27">
        <v>340488</v>
      </c>
      <c r="E25" s="28">
        <f t="shared" si="1"/>
        <v>1147630.9173039389</v>
      </c>
      <c r="F25" s="41">
        <v>807142.91730393877</v>
      </c>
    </row>
    <row r="26" spans="1:6" x14ac:dyDescent="0.25">
      <c r="A26" s="24">
        <v>2008</v>
      </c>
      <c r="B26" s="45">
        <f t="shared" si="0"/>
        <v>922056.73607034539</v>
      </c>
      <c r="C26" s="26">
        <v>587613.73607034539</v>
      </c>
      <c r="D26" s="27">
        <v>334443</v>
      </c>
      <c r="E26" s="28">
        <f t="shared" si="1"/>
        <v>1175261.4198492845</v>
      </c>
      <c r="F26" s="41">
        <v>840818.41984928434</v>
      </c>
    </row>
    <row r="27" spans="1:6" x14ac:dyDescent="0.25">
      <c r="A27" s="24">
        <v>2009</v>
      </c>
      <c r="B27" s="45">
        <f t="shared" si="0"/>
        <v>911798.51492330001</v>
      </c>
      <c r="C27" s="26">
        <v>537671.51492330001</v>
      </c>
      <c r="D27" s="27">
        <v>374127</v>
      </c>
      <c r="E27" s="28">
        <f t="shared" si="1"/>
        <v>1395341.9796758844</v>
      </c>
      <c r="F27" s="41">
        <v>1021214.9796758845</v>
      </c>
    </row>
    <row r="28" spans="1:6" x14ac:dyDescent="0.25">
      <c r="A28" s="24">
        <v>2010</v>
      </c>
      <c r="B28" s="45">
        <f t="shared" si="0"/>
        <v>934125.30921163829</v>
      </c>
      <c r="C28" s="26">
        <v>462339.30921163823</v>
      </c>
      <c r="D28" s="27">
        <v>471786</v>
      </c>
      <c r="E28" s="28">
        <f t="shared" si="1"/>
        <v>1323847.0080887254</v>
      </c>
      <c r="F28" s="41">
        <v>852061.00808872539</v>
      </c>
    </row>
    <row r="29" spans="1:6" x14ac:dyDescent="0.25">
      <c r="A29" s="24">
        <v>2011</v>
      </c>
      <c r="B29" s="45">
        <f t="shared" si="0"/>
        <v>878710.57890437683</v>
      </c>
      <c r="C29" s="26">
        <v>355714.57890437689</v>
      </c>
      <c r="D29" s="27">
        <v>522996</v>
      </c>
      <c r="E29" s="28">
        <f t="shared" si="1"/>
        <v>1181372.5171351307</v>
      </c>
      <c r="F29" s="41">
        <v>658376.51713513082</v>
      </c>
    </row>
    <row r="30" spans="1:6" s="20" customFormat="1" x14ac:dyDescent="0.25">
      <c r="A30" s="24">
        <v>2012</v>
      </c>
      <c r="B30" s="45">
        <f t="shared" si="0"/>
        <v>668154.58691777103</v>
      </c>
      <c r="C30" s="26">
        <v>351008.58691777103</v>
      </c>
      <c r="D30" s="27">
        <v>317146</v>
      </c>
      <c r="E30" s="28">
        <f t="shared" si="1"/>
        <v>789383.37987435819</v>
      </c>
      <c r="F30" s="41">
        <v>472237.37987435813</v>
      </c>
    </row>
    <row r="31" spans="1:6" x14ac:dyDescent="0.25">
      <c r="A31" s="24">
        <v>2013</v>
      </c>
      <c r="B31" s="45">
        <f t="shared" si="0"/>
        <v>706041.26919649006</v>
      </c>
      <c r="C31" s="26">
        <v>373979.26919649006</v>
      </c>
      <c r="D31" s="27">
        <v>332062</v>
      </c>
      <c r="E31" s="28">
        <f t="shared" si="1"/>
        <v>959982.23814997252</v>
      </c>
      <c r="F31" s="41">
        <v>627920.23814997252</v>
      </c>
    </row>
    <row r="32" spans="1:6" x14ac:dyDescent="0.25">
      <c r="A32" s="24">
        <v>2014</v>
      </c>
      <c r="B32" s="45">
        <f t="shared" si="0"/>
        <v>694189.48244536109</v>
      </c>
      <c r="C32" s="26">
        <v>431533.48244536103</v>
      </c>
      <c r="D32" s="27">
        <v>262656</v>
      </c>
      <c r="E32" s="28">
        <f t="shared" si="1"/>
        <v>1255716.6040129689</v>
      </c>
      <c r="F32" s="41">
        <v>993060.60401296883</v>
      </c>
    </row>
    <row r="33" spans="1:6" s="20" customFormat="1" x14ac:dyDescent="0.25">
      <c r="A33" s="24">
        <v>2015</v>
      </c>
      <c r="B33" s="45">
        <f t="shared" si="0"/>
        <v>666184.67587257223</v>
      </c>
      <c r="C33" s="26">
        <v>354236.67587257229</v>
      </c>
      <c r="D33" s="27">
        <v>311948</v>
      </c>
      <c r="E33" s="28">
        <f t="shared" si="1"/>
        <v>883103.6453042716</v>
      </c>
      <c r="F33" s="41">
        <v>571155.6453042716</v>
      </c>
    </row>
    <row r="34" spans="1:6" s="20" customFormat="1" x14ac:dyDescent="0.25">
      <c r="A34" s="24">
        <v>2016</v>
      </c>
      <c r="B34" s="45">
        <f t="shared" si="0"/>
        <v>673588.44515498483</v>
      </c>
      <c r="C34" s="26">
        <v>393301.44515498483</v>
      </c>
      <c r="D34" s="27">
        <v>280287</v>
      </c>
      <c r="E34" s="28">
        <f t="shared" si="1"/>
        <v>1749883.7531590499</v>
      </c>
      <c r="F34" s="41">
        <v>1469596.7531590499</v>
      </c>
    </row>
    <row r="35" spans="1:6" x14ac:dyDescent="0.25">
      <c r="A35" s="24">
        <v>2017</v>
      </c>
      <c r="B35" s="45">
        <f t="shared" si="0"/>
        <v>693057.49118925398</v>
      </c>
      <c r="C35" s="26">
        <v>447836.49118925398</v>
      </c>
      <c r="D35" s="27">
        <v>245221</v>
      </c>
      <c r="E35" s="28">
        <f t="shared" si="1"/>
        <v>1168663.4282609359</v>
      </c>
      <c r="F35" s="41">
        <v>923442.42826093582</v>
      </c>
    </row>
    <row r="36" spans="1:6" s="20" customFormat="1" ht="14.45" customHeight="1" x14ac:dyDescent="0.25">
      <c r="A36" s="33"/>
    </row>
    <row r="37" spans="1:6" s="20" customFormat="1" ht="14.45" customHeight="1" x14ac:dyDescent="0.25">
      <c r="A37" s="50"/>
      <c r="B37" s="50"/>
      <c r="C37" s="50"/>
    </row>
    <row r="38" spans="1:6" x14ac:dyDescent="0.25">
      <c r="A38" s="8"/>
      <c r="B38" s="8"/>
      <c r="C38" s="8"/>
    </row>
    <row r="39" spans="1:6" x14ac:dyDescent="0.25">
      <c r="A39" s="8"/>
      <c r="B39" s="8"/>
      <c r="C39" s="8"/>
    </row>
  </sheetData>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
  <sheetViews>
    <sheetView workbookViewId="0">
      <selection activeCell="F1" sqref="F1"/>
    </sheetView>
  </sheetViews>
  <sheetFormatPr defaultRowHeight="15" x14ac:dyDescent="0.25"/>
  <cols>
    <col min="1" max="1" width="8.85546875" style="20"/>
    <col min="2" max="2" width="11.5703125" style="20" bestFit="1" customWidth="1"/>
    <col min="3" max="3" width="8.85546875" style="20"/>
    <col min="4" max="4" width="11.5703125" style="20" bestFit="1" customWidth="1"/>
    <col min="5" max="5" width="13.140625" style="20" customWidth="1"/>
    <col min="6" max="6" width="10.5703125" style="20" customWidth="1"/>
  </cols>
  <sheetData>
    <row r="1" spans="1:6" x14ac:dyDescent="0.25">
      <c r="A1" s="20" t="s">
        <v>48</v>
      </c>
    </row>
    <row r="3" spans="1:6" x14ac:dyDescent="0.25">
      <c r="A3" s="24" t="s">
        <v>23</v>
      </c>
      <c r="B3" s="52" t="s">
        <v>74</v>
      </c>
      <c r="C3" s="11" t="s">
        <v>75</v>
      </c>
      <c r="D3" s="12" t="s">
        <v>1</v>
      </c>
      <c r="E3" s="13" t="s">
        <v>76</v>
      </c>
      <c r="F3" s="40" t="s">
        <v>77</v>
      </c>
    </row>
    <row r="4" spans="1:6" x14ac:dyDescent="0.25">
      <c r="A4" s="24">
        <v>1986</v>
      </c>
      <c r="B4" s="45">
        <f t="shared" ref="B4:B35" si="0">C4+D4</f>
        <v>3835124.8013486993</v>
      </c>
      <c r="C4" s="26">
        <v>3320092.8013486993</v>
      </c>
      <c r="D4" s="27">
        <v>515032</v>
      </c>
      <c r="E4" s="28">
        <f t="shared" ref="E4:E34" si="1">D4+F4</f>
        <v>4329047.2003791276</v>
      </c>
      <c r="F4" s="41">
        <v>3814015.2003791276</v>
      </c>
    </row>
    <row r="5" spans="1:6" x14ac:dyDescent="0.25">
      <c r="A5" s="24">
        <v>1987</v>
      </c>
      <c r="B5" s="45">
        <f t="shared" si="0"/>
        <v>4059254.399269802</v>
      </c>
      <c r="C5" s="26">
        <v>2662526.399269802</v>
      </c>
      <c r="D5" s="27">
        <v>1396728</v>
      </c>
      <c r="E5" s="28">
        <f t="shared" si="1"/>
        <v>4952985.1327326223</v>
      </c>
      <c r="F5" s="41">
        <v>3556257.1327326223</v>
      </c>
    </row>
    <row r="6" spans="1:6" x14ac:dyDescent="0.25">
      <c r="A6" s="24">
        <v>1988</v>
      </c>
      <c r="B6" s="45">
        <f t="shared" si="0"/>
        <v>3256917.7541327998</v>
      </c>
      <c r="C6" s="26">
        <v>1954882.7541327998</v>
      </c>
      <c r="D6" s="27">
        <v>1302035</v>
      </c>
      <c r="E6" s="28">
        <f t="shared" si="1"/>
        <v>4047781.8098059315</v>
      </c>
      <c r="F6" s="41">
        <v>2745746.8098059315</v>
      </c>
    </row>
    <row r="7" spans="1:6" x14ac:dyDescent="0.25">
      <c r="A7" s="24">
        <v>1989</v>
      </c>
      <c r="B7" s="45">
        <f t="shared" si="0"/>
        <v>3400088.2604549997</v>
      </c>
      <c r="C7" s="26">
        <v>2090920.2604549997</v>
      </c>
      <c r="D7" s="27">
        <v>1309168</v>
      </c>
      <c r="E7" s="28">
        <f t="shared" si="1"/>
        <v>4324807.5503171217</v>
      </c>
      <c r="F7" s="41">
        <v>3015639.5503171212</v>
      </c>
    </row>
    <row r="8" spans="1:6" x14ac:dyDescent="0.25">
      <c r="A8" s="24">
        <v>1990</v>
      </c>
      <c r="B8" s="45">
        <f t="shared" si="0"/>
        <v>3605272.0937978998</v>
      </c>
      <c r="C8" s="26">
        <v>1691983.0937979</v>
      </c>
      <c r="D8" s="27">
        <v>1913289</v>
      </c>
      <c r="E8" s="28">
        <f t="shared" si="1"/>
        <v>8460751.2269333005</v>
      </c>
      <c r="F8" s="41">
        <v>6547462.2269333014</v>
      </c>
    </row>
    <row r="9" spans="1:6" x14ac:dyDescent="0.25">
      <c r="A9" s="24">
        <v>1991</v>
      </c>
      <c r="B9" s="45">
        <f t="shared" si="0"/>
        <v>3983037.2330186991</v>
      </c>
      <c r="C9" s="26">
        <v>1647723.2330186993</v>
      </c>
      <c r="D9" s="27">
        <v>2335314</v>
      </c>
      <c r="E9" s="28">
        <f t="shared" si="1"/>
        <v>4459891.9479187801</v>
      </c>
      <c r="F9" s="41">
        <v>2124577.9479187797</v>
      </c>
    </row>
    <row r="10" spans="1:6" x14ac:dyDescent="0.25">
      <c r="A10" s="24">
        <v>1992</v>
      </c>
      <c r="B10" s="45">
        <f t="shared" si="0"/>
        <v>3870676.8541302001</v>
      </c>
      <c r="C10" s="26">
        <v>1640661.8541301999</v>
      </c>
      <c r="D10" s="27">
        <v>2230015</v>
      </c>
      <c r="E10" s="28">
        <f t="shared" si="1"/>
        <v>4600625.9296655599</v>
      </c>
      <c r="F10" s="41">
        <v>2370610.9296655594</v>
      </c>
    </row>
    <row r="11" spans="1:6" x14ac:dyDescent="0.25">
      <c r="A11" s="24">
        <v>1993</v>
      </c>
      <c r="B11" s="45">
        <f t="shared" si="0"/>
        <v>3189649.3681585006</v>
      </c>
      <c r="C11" s="26">
        <v>1287170.3681585009</v>
      </c>
      <c r="D11" s="27">
        <v>1902479</v>
      </c>
      <c r="E11" s="28">
        <f t="shared" si="1"/>
        <v>3516703.6566918511</v>
      </c>
      <c r="F11" s="41">
        <v>1614224.6566918509</v>
      </c>
    </row>
    <row r="12" spans="1:6" x14ac:dyDescent="0.25">
      <c r="A12" s="24">
        <v>1994</v>
      </c>
      <c r="B12" s="45">
        <f t="shared" si="0"/>
        <v>3746806.6535222796</v>
      </c>
      <c r="C12" s="26">
        <v>1792222.6535222796</v>
      </c>
      <c r="D12" s="27">
        <v>1954584</v>
      </c>
      <c r="E12" s="28">
        <f t="shared" si="1"/>
        <v>3768602.9671283895</v>
      </c>
      <c r="F12" s="41">
        <v>1814018.9671283897</v>
      </c>
    </row>
    <row r="13" spans="1:6" x14ac:dyDescent="0.25">
      <c r="A13" s="24">
        <v>1995</v>
      </c>
      <c r="B13" s="45">
        <f t="shared" si="0"/>
        <v>2838159.8357724394</v>
      </c>
      <c r="C13" s="26">
        <v>919099.83577243937</v>
      </c>
      <c r="D13" s="27">
        <v>1919060</v>
      </c>
      <c r="E13" s="28">
        <f t="shared" si="1"/>
        <v>2929226.4224120593</v>
      </c>
      <c r="F13" s="41">
        <v>1010166.4224120593</v>
      </c>
    </row>
    <row r="14" spans="1:6" x14ac:dyDescent="0.25">
      <c r="A14" s="24">
        <v>1996</v>
      </c>
      <c r="B14" s="45">
        <f t="shared" si="0"/>
        <v>3111891.5113874995</v>
      </c>
      <c r="C14" s="26">
        <v>1557931.5113874995</v>
      </c>
      <c r="D14" s="27">
        <v>1553960</v>
      </c>
      <c r="E14" s="28">
        <f t="shared" si="1"/>
        <v>3305477.6759297401</v>
      </c>
      <c r="F14" s="41">
        <v>1751517.6759297398</v>
      </c>
    </row>
    <row r="15" spans="1:6" x14ac:dyDescent="0.25">
      <c r="A15" s="24">
        <v>1997</v>
      </c>
      <c r="B15" s="45">
        <f t="shared" si="0"/>
        <v>2224967.7846643999</v>
      </c>
      <c r="C15" s="26">
        <v>793719.78466439969</v>
      </c>
      <c r="D15" s="27">
        <v>1431248</v>
      </c>
      <c r="E15" s="28">
        <f t="shared" si="1"/>
        <v>1925237.9841262798</v>
      </c>
      <c r="F15" s="41">
        <v>493989.98412627977</v>
      </c>
    </row>
    <row r="16" spans="1:6" x14ac:dyDescent="0.25">
      <c r="A16" s="24">
        <v>1998</v>
      </c>
      <c r="B16" s="45">
        <f t="shared" si="0"/>
        <v>1920358.0645165001</v>
      </c>
      <c r="C16" s="26">
        <v>689895.06451649999</v>
      </c>
      <c r="D16" s="27">
        <v>1230463</v>
      </c>
      <c r="E16" s="28">
        <f t="shared" si="1"/>
        <v>1909834.98209016</v>
      </c>
      <c r="F16" s="41">
        <v>679371.98209016002</v>
      </c>
    </row>
    <row r="17" spans="1:6" x14ac:dyDescent="0.25">
      <c r="A17" s="24">
        <v>1999</v>
      </c>
      <c r="B17" s="45">
        <f t="shared" si="0"/>
        <v>2438521.9687689897</v>
      </c>
      <c r="C17" s="26">
        <v>1336518.9687689894</v>
      </c>
      <c r="D17" s="27">
        <v>1102003</v>
      </c>
      <c r="E17" s="28">
        <f t="shared" si="1"/>
        <v>3275974.2682753019</v>
      </c>
      <c r="F17" s="41">
        <v>2173971.2682753019</v>
      </c>
    </row>
    <row r="18" spans="1:6" x14ac:dyDescent="0.25">
      <c r="A18" s="24">
        <v>2000</v>
      </c>
      <c r="B18" s="45">
        <f t="shared" si="0"/>
        <v>1761388.3950350303</v>
      </c>
      <c r="C18" s="26">
        <v>821447.39503503044</v>
      </c>
      <c r="D18" s="27">
        <v>939941</v>
      </c>
      <c r="E18" s="28">
        <f t="shared" si="1"/>
        <v>2162245.402704699</v>
      </c>
      <c r="F18" s="41">
        <v>1222304.4027046992</v>
      </c>
    </row>
    <row r="19" spans="1:6" x14ac:dyDescent="0.25">
      <c r="A19" s="24">
        <v>2001</v>
      </c>
      <c r="B19" s="45">
        <f t="shared" si="0"/>
        <v>1759725.5861472506</v>
      </c>
      <c r="C19" s="26">
        <v>877643.58614725049</v>
      </c>
      <c r="D19" s="27">
        <v>882082</v>
      </c>
      <c r="E19" s="28">
        <f t="shared" si="1"/>
        <v>3118753.3496332723</v>
      </c>
      <c r="F19" s="41">
        <v>2236671.3496332723</v>
      </c>
    </row>
    <row r="20" spans="1:6" x14ac:dyDescent="0.25">
      <c r="A20" s="24">
        <v>2002</v>
      </c>
      <c r="B20" s="45">
        <f t="shared" si="0"/>
        <v>1827242.4389246604</v>
      </c>
      <c r="C20" s="26">
        <v>929763.43892466044</v>
      </c>
      <c r="D20" s="27">
        <v>897479</v>
      </c>
      <c r="E20" s="28">
        <f t="shared" si="1"/>
        <v>3130024.0416117311</v>
      </c>
      <c r="F20" s="41">
        <v>2232545.0416117311</v>
      </c>
    </row>
    <row r="21" spans="1:6" x14ac:dyDescent="0.25">
      <c r="A21" s="24">
        <v>2003</v>
      </c>
      <c r="B21" s="45">
        <f t="shared" si="0"/>
        <v>2086325.2692011006</v>
      </c>
      <c r="C21" s="26">
        <v>1207670.2692011006</v>
      </c>
      <c r="D21" s="27">
        <v>878655</v>
      </c>
      <c r="E21" s="28">
        <f t="shared" si="1"/>
        <v>2941013.1026807707</v>
      </c>
      <c r="F21" s="41">
        <v>2062358.1026807704</v>
      </c>
    </row>
    <row r="22" spans="1:6" x14ac:dyDescent="0.25">
      <c r="A22" s="24">
        <v>2004</v>
      </c>
      <c r="B22" s="45">
        <f t="shared" si="0"/>
        <v>1858221.3463194</v>
      </c>
      <c r="C22" s="26">
        <v>799362.34631940001</v>
      </c>
      <c r="D22" s="27">
        <v>1058859</v>
      </c>
      <c r="E22" s="28">
        <f t="shared" si="1"/>
        <v>2100101.1688350001</v>
      </c>
      <c r="F22" s="41">
        <v>1041242.1688350001</v>
      </c>
    </row>
    <row r="23" spans="1:6" x14ac:dyDescent="0.25">
      <c r="A23" s="24">
        <v>2005</v>
      </c>
      <c r="B23" s="45">
        <f t="shared" si="0"/>
        <v>1458106.1835916301</v>
      </c>
      <c r="C23" s="26">
        <v>450619.18359163008</v>
      </c>
      <c r="D23" s="27">
        <v>1007487</v>
      </c>
      <c r="E23" s="28">
        <f t="shared" si="1"/>
        <v>1565969.9622373995</v>
      </c>
      <c r="F23" s="41">
        <v>558482.96223739942</v>
      </c>
    </row>
    <row r="24" spans="1:6" x14ac:dyDescent="0.25">
      <c r="A24" s="24">
        <v>2006</v>
      </c>
      <c r="B24" s="45">
        <f t="shared" si="0"/>
        <v>1539999.6915793302</v>
      </c>
      <c r="C24" s="26">
        <v>881136.69157933036</v>
      </c>
      <c r="D24" s="27">
        <v>658863</v>
      </c>
      <c r="E24" s="28">
        <f t="shared" si="1"/>
        <v>2072062.0636029998</v>
      </c>
      <c r="F24" s="41">
        <v>1413199.0636029998</v>
      </c>
    </row>
    <row r="25" spans="1:6" x14ac:dyDescent="0.25">
      <c r="A25" s="24">
        <v>2007</v>
      </c>
      <c r="B25" s="45">
        <f t="shared" si="0"/>
        <v>2010962.4342254901</v>
      </c>
      <c r="C25" s="26">
        <v>1293711.4342254901</v>
      </c>
      <c r="D25" s="27">
        <v>717251</v>
      </c>
      <c r="E25" s="28">
        <f t="shared" si="1"/>
        <v>2536640.4134674305</v>
      </c>
      <c r="F25" s="41">
        <v>1819389.4134674303</v>
      </c>
    </row>
    <row r="26" spans="1:6" x14ac:dyDescent="0.25">
      <c r="A26" s="24">
        <v>2008</v>
      </c>
      <c r="B26" s="45">
        <f t="shared" si="0"/>
        <v>2245714.1769448593</v>
      </c>
      <c r="C26" s="26">
        <v>1390104.1769448596</v>
      </c>
      <c r="D26" s="27">
        <v>855610</v>
      </c>
      <c r="E26" s="28">
        <f t="shared" si="1"/>
        <v>3141395.432538779</v>
      </c>
      <c r="F26" s="41">
        <v>2285785.432538779</v>
      </c>
    </row>
    <row r="27" spans="1:6" x14ac:dyDescent="0.25">
      <c r="A27" s="24">
        <v>2009</v>
      </c>
      <c r="B27" s="45">
        <f t="shared" si="0"/>
        <v>2302707.719915309</v>
      </c>
      <c r="C27" s="26">
        <v>1322008.7199153092</v>
      </c>
      <c r="D27" s="27">
        <v>980699</v>
      </c>
      <c r="E27" s="28">
        <f t="shared" si="1"/>
        <v>3133320.4365373696</v>
      </c>
      <c r="F27" s="41">
        <v>2152621.4365373696</v>
      </c>
    </row>
    <row r="28" spans="1:6" x14ac:dyDescent="0.25">
      <c r="A28" s="24">
        <v>2010</v>
      </c>
      <c r="B28" s="45">
        <f t="shared" si="0"/>
        <v>2376240.8734328798</v>
      </c>
      <c r="C28" s="26">
        <v>1305088.8734328798</v>
      </c>
      <c r="D28" s="27">
        <v>1071152</v>
      </c>
      <c r="E28" s="28">
        <f t="shared" si="1"/>
        <v>4158020.8998283222</v>
      </c>
      <c r="F28" s="41">
        <v>3086868.8998283222</v>
      </c>
    </row>
    <row r="29" spans="1:6" x14ac:dyDescent="0.25">
      <c r="A29" s="24">
        <v>2011</v>
      </c>
      <c r="B29" s="45">
        <f t="shared" si="0"/>
        <v>1420594.5623914602</v>
      </c>
      <c r="C29" s="26">
        <v>396684.56239146012</v>
      </c>
      <c r="D29" s="27">
        <v>1023910</v>
      </c>
      <c r="E29" s="28">
        <f t="shared" si="1"/>
        <v>1665330.2485297192</v>
      </c>
      <c r="F29" s="41">
        <v>641420.24852971931</v>
      </c>
    </row>
    <row r="30" spans="1:6" s="20" customFormat="1" x14ac:dyDescent="0.25">
      <c r="A30" s="24">
        <v>2012</v>
      </c>
      <c r="B30" s="45">
        <f t="shared" si="0"/>
        <v>1786536.4382590796</v>
      </c>
      <c r="C30" s="26">
        <v>816519.4382590797</v>
      </c>
      <c r="D30" s="27">
        <v>970017</v>
      </c>
      <c r="E30" s="28">
        <f t="shared" si="1"/>
        <v>2554376.6015784997</v>
      </c>
      <c r="F30" s="41">
        <v>1584359.6015784997</v>
      </c>
    </row>
    <row r="31" spans="1:6" x14ac:dyDescent="0.25">
      <c r="A31" s="24">
        <v>2013</v>
      </c>
      <c r="B31" s="45">
        <f t="shared" si="0"/>
        <v>1689657.6237026162</v>
      </c>
      <c r="C31" s="26">
        <v>796185.6237026162</v>
      </c>
      <c r="D31" s="27">
        <v>893472</v>
      </c>
      <c r="E31" s="28">
        <f t="shared" si="1"/>
        <v>2506192.8837488806</v>
      </c>
      <c r="F31" s="41">
        <v>1612720.8837488808</v>
      </c>
    </row>
    <row r="32" spans="1:6" x14ac:dyDescent="0.25">
      <c r="A32" s="24">
        <v>2014</v>
      </c>
      <c r="B32" s="45">
        <f t="shared" si="0"/>
        <v>1943690.5118112604</v>
      </c>
      <c r="C32" s="26">
        <v>918849.51181126037</v>
      </c>
      <c r="D32" s="27">
        <v>1024841</v>
      </c>
      <c r="E32" s="28">
        <f t="shared" si="1"/>
        <v>2682727.4615149181</v>
      </c>
      <c r="F32" s="41">
        <v>1657886.4615149184</v>
      </c>
    </row>
    <row r="33" spans="1:6" s="20" customFormat="1" x14ac:dyDescent="0.25">
      <c r="A33" s="24">
        <v>2015</v>
      </c>
      <c r="B33" s="45">
        <f t="shared" si="0"/>
        <v>1980377.9973404696</v>
      </c>
      <c r="C33" s="26">
        <v>1140974.9973404696</v>
      </c>
      <c r="D33" s="27">
        <v>839403</v>
      </c>
      <c r="E33" s="28">
        <f t="shared" si="1"/>
        <v>3039846.8375320705</v>
      </c>
      <c r="F33" s="41">
        <v>2200443.8375320705</v>
      </c>
    </row>
    <row r="34" spans="1:6" s="20" customFormat="1" x14ac:dyDescent="0.25">
      <c r="A34" s="24">
        <v>2016</v>
      </c>
      <c r="B34" s="45">
        <f t="shared" si="0"/>
        <v>2185117.7825572211</v>
      </c>
      <c r="C34" s="26">
        <v>1390994.7825572214</v>
      </c>
      <c r="D34" s="27">
        <v>794123</v>
      </c>
      <c r="E34" s="28">
        <f t="shared" si="1"/>
        <v>4277165.7161624227</v>
      </c>
      <c r="F34" s="41">
        <v>3483042.7161624227</v>
      </c>
    </row>
    <row r="35" spans="1:6" x14ac:dyDescent="0.25">
      <c r="A35" s="24">
        <v>2017</v>
      </c>
      <c r="B35" s="45">
        <f t="shared" si="0"/>
        <v>2075122.8583721302</v>
      </c>
      <c r="C35" s="26">
        <v>1297880.8583721302</v>
      </c>
      <c r="D35" s="27">
        <v>777242</v>
      </c>
      <c r="E35" s="28">
        <f>D35+F35</f>
        <v>2885471.3670818899</v>
      </c>
      <c r="F35" s="41">
        <v>2108229.3670818899</v>
      </c>
    </row>
    <row r="36" spans="1:6" x14ac:dyDescent="0.25">
      <c r="B36" s="33"/>
    </row>
    <row r="37" spans="1:6" x14ac:dyDescent="0.25">
      <c r="B37" s="50"/>
      <c r="C37" s="50"/>
      <c r="D37" s="50"/>
    </row>
    <row r="38" spans="1:6" x14ac:dyDescent="0.25">
      <c r="B38" s="8"/>
      <c r="C38" s="8"/>
      <c r="D38" s="8"/>
    </row>
    <row r="39" spans="1:6" x14ac:dyDescent="0.25">
      <c r="B39" s="8"/>
      <c r="C39" s="8"/>
      <c r="D39"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A Spadefish</vt:lpstr>
      <vt:lpstr>Bar Jack</vt:lpstr>
      <vt:lpstr>Black Grouper</vt:lpstr>
      <vt:lpstr>Black Sea Bass</vt:lpstr>
      <vt:lpstr>Blueline Tilefish</vt:lpstr>
      <vt:lpstr>Gag</vt:lpstr>
      <vt:lpstr>Golden Tilefish</vt:lpstr>
      <vt:lpstr>Gray Triggerfish</vt:lpstr>
      <vt:lpstr>Greater Amberjack</vt:lpstr>
      <vt:lpstr>FLK-EFL Hogfish</vt:lpstr>
      <vt:lpstr>GA-NC Hogfish</vt:lpstr>
      <vt:lpstr>Mutton Snapper</vt:lpstr>
      <vt:lpstr>Red Grouper</vt:lpstr>
      <vt:lpstr>Red Porgy</vt:lpstr>
      <vt:lpstr>Red Snapper</vt:lpstr>
      <vt:lpstr>Scamp</vt:lpstr>
      <vt:lpstr>Snowy Gropuper</vt:lpstr>
      <vt:lpstr>Vermilion Snapper</vt:lpstr>
      <vt:lpstr>Yellowtail Snapper</vt:lpstr>
      <vt:lpstr>Deepwater Complex</vt:lpstr>
      <vt:lpstr>Jacks Complex</vt:lpstr>
      <vt:lpstr>Snappers Complex</vt:lpstr>
      <vt:lpstr>Grunts Complex</vt:lpstr>
      <vt:lpstr>Shallow-Water Complex</vt:lpstr>
      <vt:lpstr>Porgy Complex</vt:lpstr>
      <vt:lpstr>Dolphin</vt:lpstr>
      <vt:lpstr>Wahoo</vt:lpstr>
      <vt:lpstr>King Mack</vt:lpstr>
      <vt:lpstr>Sp Mack</vt:lpstr>
      <vt:lpstr>Atl Cobia</vt:lpstr>
      <vt:lpstr>FLE Cobia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2019-03-26T13:46:07Z</dcterms:modified>
</cp:coreProperties>
</file>