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8628" windowHeight="8556" activeTab="6"/>
  </bookViews>
  <sheets>
    <sheet name="Dim Tiers" sheetId="2" r:id="rId1"/>
    <sheet name="Pstar Stats" sheetId="1" r:id="rId2"/>
    <sheet name="By Year" sheetId="4" r:id="rId3"/>
    <sheet name="By Time Block" sheetId="5" r:id="rId4"/>
    <sheet name="Pstar freq" sheetId="6" r:id="rId5"/>
    <sheet name="Pstar vs Dim I" sheetId="7" r:id="rId6"/>
    <sheet name="Pstar vs Dim II" sheetId="8" r:id="rId7"/>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4" l="1"/>
  <c r="R18" i="4"/>
  <c r="Q18" i="4"/>
  <c r="P18" i="4"/>
  <c r="O18" i="4"/>
  <c r="N18" i="4"/>
  <c r="M18" i="4"/>
  <c r="L18" i="4"/>
  <c r="K18" i="4"/>
  <c r="J18" i="4"/>
  <c r="I18" i="4"/>
  <c r="H18" i="4"/>
  <c r="G18" i="4"/>
  <c r="F18" i="4"/>
  <c r="E18" i="4"/>
  <c r="D18" i="4"/>
  <c r="C18" i="4"/>
  <c r="B18" i="4"/>
  <c r="B19" i="4"/>
  <c r="C45" i="1" l="1"/>
  <c r="C44" i="1"/>
  <c r="C43" i="1"/>
  <c r="C42" i="1"/>
  <c r="G31" i="1"/>
  <c r="G32" i="1"/>
  <c r="G33" i="1"/>
  <c r="G36" i="1"/>
  <c r="E31" i="1"/>
  <c r="F31" i="1"/>
  <c r="E32" i="1"/>
  <c r="F32" i="1"/>
  <c r="E33" i="1"/>
  <c r="F33" i="1"/>
  <c r="E34" i="1"/>
  <c r="F34" i="1"/>
  <c r="E35" i="1"/>
  <c r="F35" i="1"/>
  <c r="E36" i="1"/>
  <c r="F36" i="1"/>
  <c r="D36" i="1"/>
  <c r="D35" i="1"/>
  <c r="D34" i="1"/>
  <c r="D33" i="1"/>
  <c r="D32" i="1"/>
  <c r="D31" i="1"/>
  <c r="S9" i="5" l="1"/>
  <c r="R9" i="5"/>
  <c r="Q9" i="5"/>
  <c r="P9" i="5"/>
  <c r="O9" i="5"/>
  <c r="N9" i="5"/>
  <c r="M9" i="5"/>
  <c r="L9" i="5"/>
  <c r="K9" i="5"/>
  <c r="J9" i="5"/>
  <c r="I9" i="5"/>
  <c r="H9" i="5"/>
  <c r="G9" i="5"/>
  <c r="F9" i="5"/>
  <c r="E9" i="5"/>
  <c r="D9" i="5"/>
  <c r="C9" i="5"/>
  <c r="B9" i="5"/>
  <c r="S8" i="5"/>
  <c r="R8" i="5"/>
  <c r="Q8" i="5"/>
  <c r="P8" i="5"/>
  <c r="O8" i="5"/>
  <c r="N8" i="5"/>
  <c r="M8" i="5"/>
  <c r="L8" i="5"/>
  <c r="K8" i="5"/>
  <c r="J8" i="5"/>
  <c r="I8" i="5"/>
  <c r="H8" i="5"/>
  <c r="G8" i="5"/>
  <c r="F8" i="5"/>
  <c r="E8" i="5"/>
  <c r="D8" i="5"/>
  <c r="C8" i="5"/>
  <c r="B8" i="5"/>
  <c r="G13" i="4" l="1"/>
  <c r="H13" i="4"/>
  <c r="I13" i="4"/>
  <c r="J13" i="4"/>
  <c r="K13" i="4"/>
  <c r="L13" i="4"/>
  <c r="M13" i="4"/>
  <c r="N13" i="4"/>
  <c r="O13" i="4"/>
  <c r="P13" i="4"/>
  <c r="Q13" i="4"/>
  <c r="R13" i="4"/>
  <c r="S13" i="4"/>
  <c r="G14" i="4"/>
  <c r="H14" i="4"/>
  <c r="I14" i="4"/>
  <c r="J14" i="4"/>
  <c r="K14" i="4"/>
  <c r="L14" i="4"/>
  <c r="M14" i="4"/>
  <c r="N14" i="4"/>
  <c r="O14" i="4"/>
  <c r="P14" i="4"/>
  <c r="Q14" i="4"/>
  <c r="R14" i="4"/>
  <c r="S14" i="4"/>
  <c r="G15" i="4"/>
  <c r="H15" i="4"/>
  <c r="I15" i="4"/>
  <c r="J15" i="4"/>
  <c r="K15" i="4"/>
  <c r="L15" i="4"/>
  <c r="M15" i="4"/>
  <c r="N15" i="4"/>
  <c r="O15" i="4"/>
  <c r="P15" i="4"/>
  <c r="Q15" i="4"/>
  <c r="R15" i="4"/>
  <c r="S15" i="4"/>
  <c r="G16" i="4"/>
  <c r="H16" i="4"/>
  <c r="I16" i="4"/>
  <c r="J16" i="4"/>
  <c r="K16" i="4"/>
  <c r="L16" i="4"/>
  <c r="M16" i="4"/>
  <c r="N16" i="4"/>
  <c r="O16" i="4"/>
  <c r="P16" i="4"/>
  <c r="Q16" i="4"/>
  <c r="R16" i="4"/>
  <c r="S16" i="4"/>
  <c r="G17" i="4"/>
  <c r="H17" i="4"/>
  <c r="I17" i="4"/>
  <c r="J17" i="4"/>
  <c r="K17" i="4"/>
  <c r="L17" i="4"/>
  <c r="M17" i="4"/>
  <c r="N17" i="4"/>
  <c r="O17" i="4"/>
  <c r="P17" i="4"/>
  <c r="Q17" i="4"/>
  <c r="R17" i="4"/>
  <c r="S17" i="4"/>
  <c r="G19" i="4"/>
  <c r="H19" i="4"/>
  <c r="I19" i="4"/>
  <c r="J19" i="4"/>
  <c r="K19" i="4"/>
  <c r="L19" i="4"/>
  <c r="M19" i="4"/>
  <c r="N19" i="4"/>
  <c r="O19" i="4"/>
  <c r="P19" i="4"/>
  <c r="Q19" i="4"/>
  <c r="R19" i="4"/>
  <c r="S19" i="4"/>
  <c r="B14" i="4"/>
  <c r="C14" i="4"/>
  <c r="D14" i="4"/>
  <c r="E14" i="4"/>
  <c r="F14" i="4"/>
  <c r="B15" i="4"/>
  <c r="C15" i="4"/>
  <c r="D15" i="4"/>
  <c r="E15" i="4"/>
  <c r="F15" i="4"/>
  <c r="B16" i="4"/>
  <c r="C16" i="4"/>
  <c r="D16" i="4"/>
  <c r="E16" i="4"/>
  <c r="F16" i="4"/>
  <c r="B17" i="4"/>
  <c r="C17" i="4"/>
  <c r="D17" i="4"/>
  <c r="E17" i="4"/>
  <c r="F17" i="4"/>
  <c r="C19" i="4"/>
  <c r="D19" i="4"/>
  <c r="E19" i="4"/>
  <c r="F19" i="4"/>
  <c r="C13" i="4"/>
  <c r="D13" i="4"/>
  <c r="E13" i="4"/>
  <c r="F13" i="4"/>
  <c r="B13" i="4"/>
  <c r="D41" i="1" l="1"/>
  <c r="F41" i="1"/>
  <c r="E41" i="1"/>
  <c r="E37" i="1"/>
  <c r="F37" i="1"/>
  <c r="G37" i="1"/>
  <c r="E38" i="1"/>
  <c r="F38" i="1"/>
  <c r="G38" i="1"/>
  <c r="E39" i="1"/>
  <c r="F39" i="1"/>
  <c r="G39" i="1"/>
  <c r="E40" i="1"/>
  <c r="F40" i="1"/>
  <c r="D40" i="1"/>
  <c r="D39" i="1"/>
  <c r="D38" i="1"/>
  <c r="D37" i="1"/>
</calcChain>
</file>

<file path=xl/sharedStrings.xml><?xml version="1.0" encoding="utf-8"?>
<sst xmlns="http://schemas.openxmlformats.org/spreadsheetml/2006/main" count="237" uniqueCount="101">
  <si>
    <t>Species</t>
  </si>
  <si>
    <t>Black Sea Bass</t>
  </si>
  <si>
    <t>Black Grouper</t>
  </si>
  <si>
    <t>Blueline Tilefish</t>
  </si>
  <si>
    <t>Gag</t>
  </si>
  <si>
    <t>Golden Tilefish</t>
  </si>
  <si>
    <t>Mutton Snapper</t>
  </si>
  <si>
    <t>Red Grouper</t>
  </si>
  <si>
    <t>Red Porgy</t>
  </si>
  <si>
    <t>Red Snapper</t>
  </si>
  <si>
    <t>Snowy Grouper</t>
  </si>
  <si>
    <t>Vermilion Snapper</t>
  </si>
  <si>
    <t>Cobia</t>
  </si>
  <si>
    <t>King Mackerel</t>
  </si>
  <si>
    <t>Spanish Mackerel</t>
  </si>
  <si>
    <t>Wreckfish</t>
  </si>
  <si>
    <t>P*</t>
  </si>
  <si>
    <t>Tier 2</t>
  </si>
  <si>
    <t>Tier 3</t>
  </si>
  <si>
    <t>Tier 4</t>
  </si>
  <si>
    <t>Hogfish</t>
  </si>
  <si>
    <t>Goliath Grouper</t>
  </si>
  <si>
    <t>Year</t>
  </si>
  <si>
    <t>Dim I</t>
  </si>
  <si>
    <t>Dim II</t>
  </si>
  <si>
    <t>Dim III</t>
  </si>
  <si>
    <t>Dim IV</t>
  </si>
  <si>
    <t>Yellowtail Snapper</t>
  </si>
  <si>
    <t>Greater Amberjack</t>
  </si>
  <si>
    <t>Tier 1</t>
  </si>
  <si>
    <t>Num Tier 1</t>
  </si>
  <si>
    <t>Num Tier 2</t>
  </si>
  <si>
    <t>Num Tier 3</t>
  </si>
  <si>
    <t>Num Tier 4</t>
  </si>
  <si>
    <t>Total App of P*</t>
  </si>
  <si>
    <t>% Tier 1</t>
  </si>
  <si>
    <t>% Tier 2</t>
  </si>
  <si>
    <t>% Tier 3</t>
  </si>
  <si>
    <t>% Tier 4</t>
  </si>
  <si>
    <t>Num Tier 5</t>
  </si>
  <si>
    <t>% Tier 5</t>
  </si>
  <si>
    <t>-</t>
  </si>
  <si>
    <t>Avg P*</t>
  </si>
  <si>
    <t>Tier 5</t>
  </si>
  <si>
    <t>Tier</t>
  </si>
  <si>
    <t>Num P* &lt;= 0.2</t>
  </si>
  <si>
    <t>0.2 &lt; Num P* &lt;= 0.3</t>
  </si>
  <si>
    <t>0.3 &lt; Num P* &lt;= 0.4</t>
  </si>
  <si>
    <t>Dim I: Assessment Info</t>
  </si>
  <si>
    <t>Dim II: Uncertainty Characterization</t>
  </si>
  <si>
    <t>Dim III: Stock Status</t>
  </si>
  <si>
    <t>Dim IV: PSA Risk Analysis</t>
  </si>
  <si>
    <t>Dimension I</t>
  </si>
  <si>
    <t>Dimension II</t>
  </si>
  <si>
    <t>Dimension III</t>
  </si>
  <si>
    <t>Dimension IV</t>
  </si>
  <si>
    <t>Uncertainty Characterization</t>
  </si>
  <si>
    <t>Stock Status</t>
  </si>
  <si>
    <t>PSA Risk Analysis</t>
  </si>
  <si>
    <t>NA</t>
  </si>
  <si>
    <t>Quantitative assessment provides estimates of exploitation and biomass; includes MSY-derived benchmarks.</t>
  </si>
  <si>
    <t>Reliable measures of exploitation or biomass; no MSY benchmarks, proxy reference points.</t>
  </si>
  <si>
    <t>Relative measures of exploitation or biomass, absolute measures of status unavailable. Proxy reference points.</t>
  </si>
  <si>
    <t>Reliable catch history.</t>
  </si>
  <si>
    <t>Scarce or unreliable catch records.</t>
  </si>
  <si>
    <t>Assessment Information</t>
  </si>
  <si>
    <r>
      <rPr>
        <b/>
        <sz val="11"/>
        <color theme="1"/>
        <rFont val="Calibri"/>
        <family val="2"/>
        <scheme val="minor"/>
      </rPr>
      <t>Complete</t>
    </r>
    <r>
      <rPr>
        <sz val="11"/>
        <color theme="1"/>
        <rFont val="Calibri"/>
        <family val="2"/>
        <scheme val="minor"/>
      </rPr>
      <t>. Key Determinant – uncertainty in both assessment inputs and environmental conditions are included.</t>
    </r>
  </si>
  <si>
    <r>
      <rPr>
        <b/>
        <sz val="11"/>
        <color theme="1"/>
        <rFont val="Calibri"/>
        <family val="2"/>
        <scheme val="minor"/>
      </rPr>
      <t>High</t>
    </r>
    <r>
      <rPr>
        <sz val="11"/>
        <color theme="1"/>
        <rFont val="Calibri"/>
        <family val="2"/>
        <scheme val="minor"/>
      </rPr>
      <t>. Key Determinant – reflects more than just uncertainty in future recruitment.</t>
    </r>
  </si>
  <si>
    <r>
      <rPr>
        <b/>
        <sz val="11"/>
        <color theme="1"/>
        <rFont val="Calibri"/>
        <family val="2"/>
        <scheme val="minor"/>
      </rPr>
      <t>Medium</t>
    </r>
    <r>
      <rPr>
        <sz val="11"/>
        <color theme="1"/>
        <rFont val="Calibri"/>
        <family val="2"/>
        <scheme val="minor"/>
      </rPr>
      <t>. Uncertainties are addressed via statistical techniques and sensitivities, but full uncertainty is not carried forward in projections.</t>
    </r>
  </si>
  <si>
    <r>
      <rPr>
        <b/>
        <sz val="11"/>
        <color theme="1"/>
        <rFont val="Calibri"/>
        <family val="2"/>
        <scheme val="minor"/>
      </rPr>
      <t>Low</t>
    </r>
    <r>
      <rPr>
        <sz val="11"/>
        <color theme="1"/>
        <rFont val="Calibri"/>
        <family val="2"/>
        <scheme val="minor"/>
      </rPr>
      <t>. Distributions of Fmsy and MSY are lacking.</t>
    </r>
  </si>
  <si>
    <r>
      <rPr>
        <b/>
        <sz val="11"/>
        <color theme="1"/>
        <rFont val="Calibri"/>
        <family val="2"/>
        <scheme val="minor"/>
      </rPr>
      <t>None</t>
    </r>
    <r>
      <rPr>
        <sz val="11"/>
        <color theme="1"/>
        <rFont val="Calibri"/>
        <family val="2"/>
        <scheme val="minor"/>
      </rPr>
      <t>. Only single point estimates; no sensitivities or uncertainty evaluations.</t>
    </r>
  </si>
  <si>
    <t>Neither overfished nor overfishing. Stock is at high biomass and low exploitation relative to benchmark values.</t>
  </si>
  <si>
    <t>Neither overfished nor overfishing. Stock may be in close proximity to benchmark values.</t>
  </si>
  <si>
    <t>Stock is either overfished or overfishing.</t>
  </si>
  <si>
    <t>Stock is both overfished and overfishing.</t>
  </si>
  <si>
    <t>Either status criterion is unknown.</t>
  </si>
  <si>
    <r>
      <rPr>
        <b/>
        <sz val="11"/>
        <color theme="1"/>
        <rFont val="Calibri"/>
        <family val="2"/>
        <scheme val="minor"/>
      </rPr>
      <t>Low risk</t>
    </r>
    <r>
      <rPr>
        <sz val="11"/>
        <color theme="1"/>
        <rFont val="Calibri"/>
        <family val="2"/>
        <scheme val="minor"/>
      </rPr>
      <t>. High productivity, low vulnerability, low susceptibility.</t>
    </r>
  </si>
  <si>
    <r>
      <rPr>
        <b/>
        <sz val="11"/>
        <color theme="1"/>
        <rFont val="Calibri"/>
        <family val="2"/>
        <scheme val="minor"/>
      </rPr>
      <t>Medium risk</t>
    </r>
    <r>
      <rPr>
        <sz val="11"/>
        <color theme="1"/>
        <rFont val="Calibri"/>
        <family val="2"/>
        <scheme val="minor"/>
      </rPr>
      <t>. Moderate productivity, moderate vulnerability, moderate susceptibility.</t>
    </r>
  </si>
  <si>
    <r>
      <rPr>
        <b/>
        <sz val="11"/>
        <color theme="1"/>
        <rFont val="Calibri"/>
        <family val="2"/>
        <scheme val="minor"/>
      </rPr>
      <t>High risk</t>
    </r>
    <r>
      <rPr>
        <sz val="11"/>
        <color theme="1"/>
        <rFont val="Calibri"/>
        <family val="2"/>
        <scheme val="minor"/>
      </rPr>
      <t>. Low productivity, high vulnerability, high susceptibility.</t>
    </r>
  </si>
  <si>
    <t>Tiers</t>
  </si>
  <si>
    <t>Total</t>
  </si>
  <si>
    <t>%Tier 1</t>
  </si>
  <si>
    <t>%Tier 2</t>
  </si>
  <si>
    <t>%Tier 3</t>
  </si>
  <si>
    <t>%Tier 4</t>
  </si>
  <si>
    <t>%Tier 5</t>
  </si>
  <si>
    <t>Dim I: Assessment Information</t>
  </si>
  <si>
    <t>Dim II: Uncertainty Characteization</t>
  </si>
  <si>
    <t>Time Block</t>
  </si>
  <si>
    <t>Time Block 1: 2009 and Black Grouper</t>
  </si>
  <si>
    <t>Time Block 2: Red Grouper to Wreckfish</t>
  </si>
  <si>
    <t>This break between the time blocks was made based on the consistent use of the MCB analysis in SEDAR assessments.  All the stocks done in 2009 and the Black Grouper assessment are in Block 1 while all the stocks from Red Grouper (2010) to Wreckfish (2014) are in Block 2.</t>
  </si>
  <si>
    <t>Bins</t>
  </si>
  <si>
    <t>Frequency</t>
  </si>
  <si>
    <r>
      <t xml:space="preserve">The bin value refers to the maximum P* value within that bin. For example, 15% refers to 10% &lt; P* </t>
    </r>
    <r>
      <rPr>
        <sz val="11"/>
        <color theme="1"/>
        <rFont val="Calibri"/>
        <family val="2"/>
      </rPr>
      <t>≤</t>
    </r>
    <r>
      <rPr>
        <sz val="11"/>
        <color theme="1"/>
        <rFont val="Calibri"/>
        <family val="2"/>
        <scheme val="minor"/>
      </rPr>
      <t xml:space="preserve"> 15%.</t>
    </r>
  </si>
  <si>
    <t>Dim I Score</t>
  </si>
  <si>
    <t>Dim II Score</t>
  </si>
  <si>
    <t>Occurences</t>
  </si>
  <si>
    <t>Please note that the points under Tiers 1, 2, and 4 have multiples occurences stacked on top of one another.</t>
  </si>
  <si>
    <t>Please note that the points under Tiers 2, 3, and 5 have multiples occurences stacked on top of one another.</t>
  </si>
  <si>
    <t>FLK/EFL Hogfish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</si>
</sst>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s>
  <cellStyleXfs count="1">
    <xf numFmtId="0" fontId="0" fillId="0" borderId="0"/>
  </cellStyleXfs>
  <cellXfs count="74">
    <xf numFmtId="0" fontId="0" fillId="0" borderId="0" xfId="0"/>
    <xf numFmtId="0" fontId="1" fillId="0" borderId="1" xfId="0" applyFont="1" applyBorder="1" applyAlignment="1">
      <alignment horizontal="center"/>
    </xf>
    <xf numFmtId="0" fontId="0" fillId="0" borderId="0" xfId="0" applyFont="1" applyBorder="1" applyAlignment="1"/>
    <xf numFmtId="0" fontId="0" fillId="0" borderId="0" xfId="0" applyFont="1" applyFill="1" applyBorder="1" applyAlignment="1"/>
    <xf numFmtId="0" fontId="0" fillId="0" borderId="1" xfId="0" applyFont="1" applyBorder="1" applyAlignment="1">
      <alignment horizontal="center"/>
    </xf>
    <xf numFmtId="0" fontId="0" fillId="0" borderId="1" xfId="0" applyFont="1" applyFill="1" applyBorder="1" applyAlignment="1">
      <alignment horizontal="center"/>
    </xf>
    <xf numFmtId="164" fontId="0" fillId="0" borderId="1" xfId="0" applyNumberFormat="1" applyFont="1" applyBorder="1" applyAlignment="1">
      <alignment horizontal="center"/>
    </xf>
    <xf numFmtId="0" fontId="1" fillId="0" borderId="1" xfId="0" applyFont="1" applyBorder="1" applyAlignment="1">
      <alignment horizontal="center" vertical="center"/>
    </xf>
    <xf numFmtId="0" fontId="1" fillId="0" borderId="1" xfId="0" applyFont="1" applyFill="1" applyBorder="1" applyAlignment="1">
      <alignment horizontal="center"/>
    </xf>
    <xf numFmtId="0" fontId="0" fillId="0" borderId="1" xfId="0" applyFont="1" applyBorder="1" applyAlignment="1"/>
    <xf numFmtId="164" fontId="0" fillId="0" borderId="1" xfId="0" applyNumberFormat="1" applyFont="1" applyFill="1"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164" fontId="0" fillId="0" borderId="5" xfId="0" applyNumberFormat="1" applyBorder="1" applyAlignment="1">
      <alignment horizontal="center"/>
    </xf>
    <xf numFmtId="164" fontId="0" fillId="0" borderId="0" xfId="0" applyNumberFormat="1" applyBorder="1" applyAlignment="1">
      <alignment horizontal="center"/>
    </xf>
    <xf numFmtId="164" fontId="0" fillId="0" borderId="6" xfId="0" applyNumberFormat="1" applyBorder="1" applyAlignment="1">
      <alignment horizontal="center"/>
    </xf>
    <xf numFmtId="164" fontId="0" fillId="0" borderId="7" xfId="0" applyNumberFormat="1" applyBorder="1" applyAlignment="1">
      <alignment horizontal="center"/>
    </xf>
    <xf numFmtId="164" fontId="0" fillId="0" borderId="8" xfId="0" applyNumberFormat="1" applyBorder="1" applyAlignment="1">
      <alignment horizontal="center"/>
    </xf>
    <xf numFmtId="164" fontId="0" fillId="0" borderId="9" xfId="0" applyNumberForma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164" fontId="0" fillId="0" borderId="0" xfId="0" applyNumberFormat="1" applyFont="1" applyBorder="1" applyAlignment="1"/>
    <xf numFmtId="0" fontId="0" fillId="0" borderId="0" xfId="0" applyAlignment="1">
      <alignment horizontal="center"/>
    </xf>
    <xf numFmtId="0" fontId="0" fillId="0" borderId="0" xfId="0" applyAlignment="1"/>
    <xf numFmtId="0" fontId="0" fillId="0" borderId="0" xfId="0" applyFill="1" applyBorder="1" applyAlignment="1"/>
    <xf numFmtId="0" fontId="2" fillId="0" borderId="13" xfId="0" applyFont="1" applyFill="1" applyBorder="1" applyAlignment="1">
      <alignment horizontal="center"/>
    </xf>
    <xf numFmtId="164" fontId="0" fillId="0" borderId="0" xfId="0" applyNumberFormat="1" applyFont="1" applyBorder="1" applyAlignment="1">
      <alignment horizontal="center"/>
    </xf>
    <xf numFmtId="164" fontId="0" fillId="0" borderId="0" xfId="0" applyNumberFormat="1" applyFont="1" applyFill="1" applyBorder="1" applyAlignment="1">
      <alignment horizontal="center"/>
    </xf>
    <xf numFmtId="9" fontId="0" fillId="0" borderId="0" xfId="0" applyNumberFormat="1" applyAlignment="1">
      <alignment horizontal="center"/>
    </xf>
    <xf numFmtId="0" fontId="1" fillId="0" borderId="0" xfId="0" applyFont="1" applyAlignment="1">
      <alignment horizontal="center"/>
    </xf>
    <xf numFmtId="9" fontId="0" fillId="0" borderId="0" xfId="0" applyNumberFormat="1" applyFill="1" applyBorder="1" applyAlignment="1">
      <alignment horizontal="center"/>
    </xf>
    <xf numFmtId="0" fontId="0" fillId="0" borderId="0" xfId="0" applyFill="1" applyBorder="1" applyAlignment="1">
      <alignment horizontal="center"/>
    </xf>
    <xf numFmtId="164" fontId="0" fillId="0" borderId="0" xfId="0" applyNumberFormat="1" applyAlignment="1">
      <alignment horizontal="center"/>
    </xf>
    <xf numFmtId="0" fontId="0" fillId="0" borderId="0" xfId="0" applyAlignment="1">
      <alignment horizontal="center"/>
    </xf>
    <xf numFmtId="0" fontId="1" fillId="0" borderId="2" xfId="0" applyFont="1" applyFill="1" applyBorder="1" applyAlignment="1">
      <alignment horizontal="center"/>
    </xf>
    <xf numFmtId="0" fontId="1" fillId="0" borderId="4" xfId="0" applyFont="1" applyFill="1" applyBorder="1" applyAlignment="1">
      <alignment horizontal="center"/>
    </xf>
    <xf numFmtId="0" fontId="0" fillId="0" borderId="5" xfId="0" applyNumberFormat="1" applyFill="1" applyBorder="1" applyAlignment="1">
      <alignment horizontal="center"/>
    </xf>
    <xf numFmtId="0" fontId="0" fillId="0" borderId="6" xfId="0" applyFill="1" applyBorder="1" applyAlignment="1">
      <alignment horizontal="center"/>
    </xf>
    <xf numFmtId="0" fontId="0" fillId="0" borderId="7" xfId="0" applyNumberFormat="1" applyFill="1" applyBorder="1" applyAlignment="1">
      <alignment horizontal="center"/>
    </xf>
    <xf numFmtId="0" fontId="0" fillId="0" borderId="9" xfId="0" applyFill="1" applyBorder="1" applyAlignment="1">
      <alignment horizont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0" xfId="0" applyAlignment="1">
      <alignment horizontal="center"/>
    </xf>
    <xf numFmtId="0" fontId="0" fillId="0" borderId="0" xfId="0"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NumberFormat="1" applyFont="1" applyBorder="1" applyAlignment="1">
      <alignment horizontal="center"/>
    </xf>
    <xf numFmtId="9" fontId="0" fillId="0" borderId="0" xfId="0" applyNumberFormat="1" applyFill="1" applyBorder="1" applyAlignment="1"/>
    <xf numFmtId="0" fontId="0" fillId="0" borderId="8" xfId="0" applyFill="1" applyBorder="1" applyAlignment="1"/>
    <xf numFmtId="9" fontId="0" fillId="0" borderId="8" xfId="0" applyNumberFormat="1" applyFill="1" applyBorder="1" applyAlignment="1"/>
  </cellXfs>
  <cellStyles count="1">
    <cellStyle name="Normal" xfId="0" builtinId="0"/>
  </cellStyles>
  <dxfs count="0"/>
  <tableStyles count="0" defaultTableStyle="TableStyleMedium2" defaultPivotStyle="PivotStyleLight16"/>
  <colors>
    <mruColors>
      <color rgb="FFF83C0F"/>
      <color rgb="FF9F2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 Occurence of</a:t>
            </a:r>
            <a:r>
              <a:rPr lang="en-US" sz="1600" baseline="0"/>
              <a:t> Tiers Within Each Dimension Used in Calculating a P* Value</a:t>
            </a:r>
            <a:endParaRPr lang="en-US" sz="1600"/>
          </a:p>
        </c:rich>
      </c:tx>
      <c:layout/>
      <c:overlay val="0"/>
    </c:title>
    <c:autoTitleDeleted val="0"/>
    <c:plotArea>
      <c:layout/>
      <c:barChart>
        <c:barDir val="col"/>
        <c:grouping val="percentStacked"/>
        <c:varyColors val="0"/>
        <c:ser>
          <c:idx val="0"/>
          <c:order val="0"/>
          <c:tx>
            <c:strRef>
              <c:f>'Pstar Stats'!$J$2</c:f>
              <c:strCache>
                <c:ptCount val="1"/>
                <c:pt idx="0">
                  <c:v>Tier 1</c:v>
                </c:pt>
              </c:strCache>
            </c:strRef>
          </c:tx>
          <c:spPr>
            <a:solidFill>
              <a:srgbClr val="0070C0"/>
            </a:solidFill>
          </c:spPr>
          <c:invertIfNegative val="0"/>
          <c:dLbls>
            <c:dLbl>
              <c:idx val="0"/>
              <c:layout/>
              <c:tx>
                <c:rich>
                  <a:bodyPr/>
                  <a:lstStyle/>
                  <a:p>
                    <a:r>
                      <a:rPr lang="en-US" b="1"/>
                      <a:t>Tier 1</a:t>
                    </a:r>
                  </a:p>
                  <a:p>
                    <a:r>
                      <a:rPr lang="en-US" b="1"/>
                      <a:t>48.3%</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dLbl>
              <c:idx val="2"/>
              <c:layout/>
              <c:tx>
                <c:rich>
                  <a:bodyPr/>
                  <a:lstStyle/>
                  <a:p>
                    <a:r>
                      <a:rPr lang="en-US" b="1"/>
                      <a:t>Tier 1</a:t>
                    </a:r>
                  </a:p>
                  <a:p>
                    <a:r>
                      <a:rPr lang="en-US" b="1"/>
                      <a:t>17.2%</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delete val="1"/>
              <c:extLst>
                <c:ext xmlns:c15="http://schemas.microsoft.com/office/drawing/2012/chart" uri="{CE6537A1-D6FC-4f65-9D91-7224C49458BB}"/>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'Pstar Stats'!$K$1:$N$1</c:f>
              <c:strCache>
                <c:ptCount val="4"/>
                <c:pt idx="0">
                  <c:v>Dim I: Assessment Info</c:v>
                </c:pt>
                <c:pt idx="1">
                  <c:v>Dim II: Uncertainty Characterization</c:v>
                </c:pt>
                <c:pt idx="2">
                  <c:v>Dim III: Stock Status</c:v>
                </c:pt>
                <c:pt idx="3">
                  <c:v>Dim IV: PSA Risk Analysis</c:v>
                </c:pt>
              </c:strCache>
            </c:strRef>
          </c:cat>
          <c:val>
            <c:numRef>
              <c:f>'Pstar Stats'!$K$2:$N$2</c:f>
              <c:numCache>
                <c:formatCode>General</c:formatCode>
                <c:ptCount val="4"/>
                <c:pt idx="0">
                  <c:v>14</c:v>
                </c:pt>
                <c:pt idx="1">
                  <c:v>0</c:v>
                </c:pt>
                <c:pt idx="2">
                  <c:v>5</c:v>
                </c:pt>
                <c:pt idx="3">
                  <c:v>0</c:v>
                </c:pt>
              </c:numCache>
            </c:numRef>
          </c:val>
        </c:ser>
        <c:ser>
          <c:idx val="1"/>
          <c:order val="1"/>
          <c:tx>
            <c:strRef>
              <c:f>'Pstar Stats'!$J$3</c:f>
              <c:strCache>
                <c:ptCount val="1"/>
                <c:pt idx="0">
                  <c:v>Tier 2</c:v>
                </c:pt>
              </c:strCache>
            </c:strRef>
          </c:tx>
          <c:spPr>
            <a:solidFill>
              <a:srgbClr val="9F2EA2"/>
            </a:solidFill>
          </c:spPr>
          <c:invertIfNegative val="0"/>
          <c:dLbls>
            <c:dLbl>
              <c:idx val="0"/>
              <c:layout/>
              <c:tx>
                <c:rich>
                  <a:bodyPr/>
                  <a:lstStyle/>
                  <a:p>
                    <a:r>
                      <a:rPr lang="en-US" b="1"/>
                      <a:t>Tier 2</a:t>
                    </a:r>
                  </a:p>
                  <a:p>
                    <a:r>
                      <a:rPr lang="en-US" b="1"/>
                      <a:t>37.9%</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1"/>
              <c:layout/>
              <c:tx>
                <c:rich>
                  <a:bodyPr/>
                  <a:lstStyle/>
                  <a:p>
                    <a:r>
                      <a:rPr lang="en-US" b="1"/>
                      <a:t>High</a:t>
                    </a:r>
                  </a:p>
                  <a:p>
                    <a:r>
                      <a:rPr lang="en-US" b="1"/>
                      <a:t>31.0%</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2"/>
              <c:layout/>
              <c:tx>
                <c:rich>
                  <a:bodyPr/>
                  <a:lstStyle/>
                  <a:p>
                    <a:r>
                      <a:rPr lang="en-US" b="1"/>
                      <a:t>Tier 2</a:t>
                    </a:r>
                  </a:p>
                  <a:p>
                    <a:r>
                      <a:rPr lang="en-US" b="1"/>
                      <a:t>31.0%</a:t>
                    </a:r>
                    <a:endParaRPr lang="en-US"/>
                  </a:p>
                </c:rich>
              </c:tx>
              <c:showLegendKey val="0"/>
              <c:showVal val="0"/>
              <c:showCatName val="0"/>
              <c:showSerName val="1"/>
              <c:showPercent val="0"/>
              <c:showBubbleSize val="0"/>
            </c:dLbl>
            <c:dLbl>
              <c:idx val="3"/>
              <c:layout/>
              <c:tx>
                <c:rich>
                  <a:bodyPr/>
                  <a:lstStyle/>
                  <a:p>
                    <a:r>
                      <a:rPr lang="en-US" b="1"/>
                      <a:t>Medium</a:t>
                    </a:r>
                  </a:p>
                  <a:p>
                    <a:r>
                      <a:rPr lang="en-US" b="1"/>
                      <a:t>Risk</a:t>
                    </a:r>
                  </a:p>
                  <a:p>
                    <a:r>
                      <a:rPr lang="en-US" b="1"/>
                      <a:t>51.7%</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'Pstar Stats'!$K$1:$N$1</c:f>
              <c:strCache>
                <c:ptCount val="4"/>
                <c:pt idx="0">
                  <c:v>Dim I: Assessment Info</c:v>
                </c:pt>
                <c:pt idx="1">
                  <c:v>Dim II: Uncertainty Characterization</c:v>
                </c:pt>
                <c:pt idx="2">
                  <c:v>Dim III: Stock Status</c:v>
                </c:pt>
                <c:pt idx="3">
                  <c:v>Dim IV: PSA Risk Analysis</c:v>
                </c:pt>
              </c:strCache>
            </c:strRef>
          </c:cat>
          <c:val>
            <c:numRef>
              <c:f>'Pstar Stats'!$K$3:$N$3</c:f>
              <c:numCache>
                <c:formatCode>General</c:formatCode>
                <c:ptCount val="4"/>
                <c:pt idx="0">
                  <c:v>11</c:v>
                </c:pt>
                <c:pt idx="1">
                  <c:v>9</c:v>
                </c:pt>
                <c:pt idx="2">
                  <c:v>9</c:v>
                </c:pt>
                <c:pt idx="3">
                  <c:v>14</c:v>
                </c:pt>
              </c:numCache>
            </c:numRef>
          </c:val>
        </c:ser>
        <c:ser>
          <c:idx val="2"/>
          <c:order val="2"/>
          <c:tx>
            <c:strRef>
              <c:f>'Pstar Stats'!$J$4</c:f>
              <c:strCache>
                <c:ptCount val="1"/>
                <c:pt idx="0">
                  <c:v>Tier 3</c:v>
                </c:pt>
              </c:strCache>
            </c:strRef>
          </c:tx>
          <c:spPr>
            <a:solidFill>
              <a:srgbClr val="00B050"/>
            </a:solidFill>
          </c:spPr>
          <c:invertIfNegative val="0"/>
          <c:dLbls>
            <c:dLbl>
              <c:idx val="0"/>
              <c:layout/>
              <c:tx>
                <c:rich>
                  <a:bodyPr/>
                  <a:lstStyle/>
                  <a:p>
                    <a:r>
                      <a:rPr lang="en-US" b="1"/>
                      <a:t>Tier 3, </a:t>
                    </a:r>
                    <a:r>
                      <a:rPr lang="en-US" b="1" baseline="0"/>
                      <a:t>6.9%</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1"/>
              <c:layout/>
              <c:tx>
                <c:rich>
                  <a:bodyPr/>
                  <a:lstStyle/>
                  <a:p>
                    <a:r>
                      <a:rPr lang="en-US" b="1"/>
                      <a:t>Medium</a:t>
                    </a:r>
                  </a:p>
                  <a:p>
                    <a:r>
                      <a:rPr lang="en-US" b="1"/>
                      <a:t>58.6%</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2"/>
              <c:layout/>
              <c:tx>
                <c:rich>
                  <a:bodyPr/>
                  <a:lstStyle/>
                  <a:p>
                    <a:r>
                      <a:rPr lang="en-US" b="1"/>
                      <a:t>Tier 3</a:t>
                    </a:r>
                  </a:p>
                  <a:p>
                    <a:r>
                      <a:rPr lang="en-US" b="1"/>
                      <a:t>24.1%</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layout/>
              <c:tx>
                <c:rich>
                  <a:bodyPr/>
                  <a:lstStyle/>
                  <a:p>
                    <a:r>
                      <a:rPr lang="en-US" b="1"/>
                      <a:t>High Risk</a:t>
                    </a:r>
                  </a:p>
                  <a:p>
                    <a:r>
                      <a:rPr lang="en-US" b="1"/>
                      <a:t>48.3%</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'Pstar Stats'!$K$1:$N$1</c:f>
              <c:strCache>
                <c:ptCount val="4"/>
                <c:pt idx="0">
                  <c:v>Dim I: Assessment Info</c:v>
                </c:pt>
                <c:pt idx="1">
                  <c:v>Dim II: Uncertainty Characterization</c:v>
                </c:pt>
                <c:pt idx="2">
                  <c:v>Dim III: Stock Status</c:v>
                </c:pt>
                <c:pt idx="3">
                  <c:v>Dim IV: PSA Risk Analysis</c:v>
                </c:pt>
              </c:strCache>
            </c:strRef>
          </c:cat>
          <c:val>
            <c:numRef>
              <c:f>'Pstar Stats'!$K$4:$N$4</c:f>
              <c:numCache>
                <c:formatCode>General</c:formatCode>
                <c:ptCount val="4"/>
                <c:pt idx="0">
                  <c:v>2</c:v>
                </c:pt>
                <c:pt idx="1">
                  <c:v>17</c:v>
                </c:pt>
                <c:pt idx="2">
                  <c:v>7</c:v>
                </c:pt>
                <c:pt idx="3">
                  <c:v>15</c:v>
                </c:pt>
              </c:numCache>
            </c:numRef>
          </c:val>
        </c:ser>
        <c:ser>
          <c:idx val="3"/>
          <c:order val="3"/>
          <c:tx>
            <c:strRef>
              <c:f>'Pstar Stats'!$J$5</c:f>
              <c:strCache>
                <c:ptCount val="1"/>
                <c:pt idx="0">
                  <c:v>Tier 4</c:v>
                </c:pt>
              </c:strCache>
            </c:strRef>
          </c:tx>
          <c:spPr>
            <a:solidFill>
              <a:srgbClr val="F83C0F"/>
            </a:solidFill>
          </c:spPr>
          <c:invertIfNegative val="0"/>
          <c:dLbls>
            <c:dLbl>
              <c:idx val="0"/>
              <c:layout/>
              <c:tx>
                <c:rich>
                  <a:bodyPr/>
                  <a:lstStyle/>
                  <a:p>
                    <a:r>
                      <a:rPr lang="en-US" b="1"/>
                      <a:t>Tier 4, 6.9%</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1"/>
              <c:layout/>
              <c:tx>
                <c:rich>
                  <a:bodyPr/>
                  <a:lstStyle/>
                  <a:p>
                    <a:r>
                      <a:rPr lang="en-US" b="1"/>
                      <a:t>Low, 3.4%</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2"/>
              <c:layout/>
              <c:tx>
                <c:rich>
                  <a:bodyPr/>
                  <a:lstStyle/>
                  <a:p>
                    <a:r>
                      <a:rPr lang="en-US" b="1"/>
                      <a:t>Tier 4</a:t>
                    </a:r>
                  </a:p>
                  <a:p>
                    <a:r>
                      <a:rPr lang="en-US" b="1"/>
                      <a:t>13.8%</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delete val="1"/>
              <c:extLst>
                <c:ext xmlns:c15="http://schemas.microsoft.com/office/drawing/2012/chart" uri="{CE6537A1-D6FC-4f65-9D91-7224C49458BB}"/>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'Pstar Stats'!$K$1:$N$1</c:f>
              <c:strCache>
                <c:ptCount val="4"/>
                <c:pt idx="0">
                  <c:v>Dim I: Assessment Info</c:v>
                </c:pt>
                <c:pt idx="1">
                  <c:v>Dim II: Uncertainty Characterization</c:v>
                </c:pt>
                <c:pt idx="2">
                  <c:v>Dim III: Stock Status</c:v>
                </c:pt>
                <c:pt idx="3">
                  <c:v>Dim IV: PSA Risk Analysis</c:v>
                </c:pt>
              </c:strCache>
            </c:strRef>
          </c:cat>
          <c:val>
            <c:numRef>
              <c:f>'Pstar Stats'!$K$5:$N$5</c:f>
              <c:numCache>
                <c:formatCode>General</c:formatCode>
                <c:ptCount val="4"/>
                <c:pt idx="0">
                  <c:v>2</c:v>
                </c:pt>
                <c:pt idx="1">
                  <c:v>1</c:v>
                </c:pt>
                <c:pt idx="2">
                  <c:v>4</c:v>
                </c:pt>
                <c:pt idx="3">
                  <c:v>0</c:v>
                </c:pt>
              </c:numCache>
            </c:numRef>
          </c:val>
        </c:ser>
        <c:ser>
          <c:idx val="4"/>
          <c:order val="4"/>
          <c:tx>
            <c:strRef>
              <c:f>'Pstar Stats'!$J$6</c:f>
              <c:strCache>
                <c:ptCount val="1"/>
                <c:pt idx="0">
                  <c:v>Tier 5</c:v>
                </c:pt>
              </c:strCache>
            </c:strRef>
          </c:tx>
          <c:spPr>
            <a:solidFill>
              <a:schemeClr val="accent2"/>
            </a:solidFill>
          </c:spPr>
          <c:invertIfNegative val="0"/>
          <c:dLbls>
            <c:dLbl>
              <c:idx val="0"/>
              <c:delete val="1"/>
              <c:extLst>
                <c:ext xmlns:c15="http://schemas.microsoft.com/office/drawing/2012/chart" uri="{CE6537A1-D6FC-4f65-9D91-7224C49458BB}"/>
              </c:extLst>
            </c:dLbl>
            <c:dLbl>
              <c:idx val="1"/>
              <c:layout/>
              <c:tx>
                <c:rich>
                  <a:bodyPr/>
                  <a:lstStyle/>
                  <a:p>
                    <a:r>
                      <a:rPr lang="en-US" b="1"/>
                      <a:t>None, 6.9%</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2"/>
              <c:layout/>
              <c:tx>
                <c:rich>
                  <a:bodyPr/>
                  <a:lstStyle/>
                  <a:p>
                    <a:r>
                      <a:rPr lang="en-US" b="1"/>
                      <a:t>Tier 5</a:t>
                    </a:r>
                  </a:p>
                  <a:p>
                    <a:r>
                      <a:rPr lang="en-US" b="1"/>
                      <a:t>13.8%</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delete val="1"/>
              <c:extLst>
                <c:ext xmlns:c15="http://schemas.microsoft.com/office/drawing/2012/chart" uri="{CE6537A1-D6FC-4f65-9D91-7224C49458BB}"/>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'Pstar Stats'!$K$1:$N$1</c:f>
              <c:strCache>
                <c:ptCount val="4"/>
                <c:pt idx="0">
                  <c:v>Dim I: Assessment Info</c:v>
                </c:pt>
                <c:pt idx="1">
                  <c:v>Dim II: Uncertainty Characterization</c:v>
                </c:pt>
                <c:pt idx="2">
                  <c:v>Dim III: Stock Status</c:v>
                </c:pt>
                <c:pt idx="3">
                  <c:v>Dim IV: PSA Risk Analysis</c:v>
                </c:pt>
              </c:strCache>
            </c:strRef>
          </c:cat>
          <c:val>
            <c:numRef>
              <c:f>'Pstar Stats'!$K$6:$N$6</c:f>
              <c:numCache>
                <c:formatCode>General</c:formatCode>
                <c:ptCount val="4"/>
                <c:pt idx="0">
                  <c:v>0</c:v>
                </c:pt>
                <c:pt idx="1">
                  <c:v>2</c:v>
                </c:pt>
                <c:pt idx="2">
                  <c:v>4</c:v>
                </c:pt>
                <c:pt idx="3">
                  <c:v>0</c:v>
                </c:pt>
              </c:numCache>
            </c:numRef>
          </c:val>
        </c:ser>
        <c:dLbls>
          <c:showLegendKey val="0"/>
          <c:showVal val="0"/>
          <c:showCatName val="0"/>
          <c:showSerName val="0"/>
          <c:showPercent val="0"/>
          <c:showBubbleSize val="0"/>
        </c:dLbls>
        <c:gapWidth val="100"/>
        <c:overlap val="100"/>
        <c:axId val="348148736"/>
        <c:axId val="348068032"/>
      </c:barChart>
      <c:catAx>
        <c:axId val="348148736"/>
        <c:scaling>
          <c:orientation val="minMax"/>
        </c:scaling>
        <c:delete val="0"/>
        <c:axPos val="b"/>
        <c:numFmt formatCode="General" sourceLinked="0"/>
        <c:majorTickMark val="out"/>
        <c:minorTickMark val="none"/>
        <c:tickLblPos val="nextTo"/>
        <c:crossAx val="348068032"/>
        <c:crosses val="autoZero"/>
        <c:auto val="1"/>
        <c:lblAlgn val="ctr"/>
        <c:lblOffset val="100"/>
        <c:noMultiLvlLbl val="0"/>
      </c:catAx>
      <c:valAx>
        <c:axId val="348068032"/>
        <c:scaling>
          <c:orientation val="minMax"/>
        </c:scaling>
        <c:delete val="0"/>
        <c:axPos val="l"/>
        <c:majorGridlines/>
        <c:numFmt formatCode="0%" sourceLinked="1"/>
        <c:majorTickMark val="out"/>
        <c:minorTickMark val="none"/>
        <c:tickLblPos val="nextTo"/>
        <c:crossAx val="34814873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'Pstar vs Dim II'!$B$1</c:f>
              <c:strCache>
                <c:ptCount val="1"/>
                <c:pt idx="0">
                  <c:v>P*</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0"/>
            <c:trendlineLbl>
              <c:layout>
                <c:manualLayout>
                  <c:x val="-0.26881106787721576"/>
                  <c:y val="-7.6600312601374267E-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rendlineLbl>
          </c:trendline>
          <c:xVal>
            <c:numRef>
              <c:f>'Pstar vs Dim II'!$A$2:$A$30</c:f>
              <c:numCache>
                <c:formatCode>General</c:formatCode>
                <c:ptCount val="29"/>
                <c:pt idx="0">
                  <c:v>2</c:v>
                </c:pt>
                <c:pt idx="1">
                  <c:v>2</c:v>
                </c:pt>
                <c:pt idx="2">
                  <c:v>2</c:v>
                </c:pt>
                <c:pt idx="3">
                  <c:v>2</c:v>
                </c:pt>
                <c:pt idx="4">
                  <c:v>2</c:v>
                </c:pt>
                <c:pt idx="5">
                  <c:v>2</c:v>
                </c:pt>
                <c:pt idx="6">
                  <c:v>2</c:v>
                </c:pt>
                <c:pt idx="7">
                  <c:v>2</c:v>
                </c:pt>
                <c:pt idx="8">
                  <c:v>2</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4</c:v>
                </c:pt>
                <c:pt idx="27">
                  <c:v>5</c:v>
                </c:pt>
                <c:pt idx="28">
                  <c:v>5</c:v>
                </c:pt>
              </c:numCache>
            </c:numRef>
          </c:xVal>
          <c:yVal>
            <c:numRef>
              <c:f>'Pstar vs Dim II'!$B$2:$B$30</c:f>
              <c:numCache>
                <c:formatCode>0.0%</c:formatCode>
                <c:ptCount val="29"/>
                <c:pt idx="0">
                  <c:v>0.3</c:v>
                </c:pt>
                <c:pt idx="1">
                  <c:v>0.3</c:v>
                </c:pt>
                <c:pt idx="2">
                  <c:v>0.3</c:v>
                </c:pt>
                <c:pt idx="3">
                  <c:v>0.32500000000000001</c:v>
                </c:pt>
                <c:pt idx="4">
                  <c:v>0.375</c:v>
                </c:pt>
                <c:pt idx="5">
                  <c:v>0.4</c:v>
                </c:pt>
                <c:pt idx="6">
                  <c:v>0.4</c:v>
                </c:pt>
                <c:pt idx="7">
                  <c:v>0.4</c:v>
                </c:pt>
                <c:pt idx="8">
                  <c:v>0.4</c:v>
                </c:pt>
                <c:pt idx="9">
                  <c:v>0.25</c:v>
                </c:pt>
                <c:pt idx="10">
                  <c:v>0.27500000000000002</c:v>
                </c:pt>
                <c:pt idx="11">
                  <c:v>0.27500000000000002</c:v>
                </c:pt>
                <c:pt idx="12">
                  <c:v>0.27500000000000002</c:v>
                </c:pt>
                <c:pt idx="13">
                  <c:v>0.27500000000000002</c:v>
                </c:pt>
                <c:pt idx="14">
                  <c:v>0.3</c:v>
                </c:pt>
                <c:pt idx="15">
                  <c:v>0.3</c:v>
                </c:pt>
                <c:pt idx="16">
                  <c:v>0.3</c:v>
                </c:pt>
                <c:pt idx="17">
                  <c:v>0.3</c:v>
                </c:pt>
                <c:pt idx="18">
                  <c:v>0.32500000000000001</c:v>
                </c:pt>
                <c:pt idx="19">
                  <c:v>0.32500000000000001</c:v>
                </c:pt>
                <c:pt idx="20">
                  <c:v>0.35</c:v>
                </c:pt>
                <c:pt idx="21">
                  <c:v>0.35</c:v>
                </c:pt>
                <c:pt idx="22">
                  <c:v>0.35</c:v>
                </c:pt>
                <c:pt idx="23">
                  <c:v>0.375</c:v>
                </c:pt>
                <c:pt idx="24">
                  <c:v>0.375</c:v>
                </c:pt>
                <c:pt idx="25">
                  <c:v>0.4</c:v>
                </c:pt>
                <c:pt idx="26">
                  <c:v>0.27500000000000002</c:v>
                </c:pt>
                <c:pt idx="27">
                  <c:v>0.125</c:v>
                </c:pt>
                <c:pt idx="28">
                  <c:v>0.125</c:v>
                </c:pt>
              </c:numCache>
            </c:numRef>
          </c:yVal>
          <c:smooth val="0"/>
        </c:ser>
        <c:dLbls>
          <c:showLegendKey val="0"/>
          <c:showVal val="0"/>
          <c:showCatName val="0"/>
          <c:showSerName val="0"/>
          <c:showPercent val="0"/>
          <c:showBubbleSize val="0"/>
        </c:dLbls>
        <c:axId val="349343680"/>
        <c:axId val="349344256"/>
      </c:scatterChart>
      <c:valAx>
        <c:axId val="349343680"/>
        <c:scaling>
          <c:orientation val="minMax"/>
          <c:max val="6"/>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sz="1100" baseline="0">
                    <a:solidFill>
                      <a:schemeClr val="tx1"/>
                    </a:solidFill>
                  </a:rPr>
                  <a:t>Dim II Tier</a:t>
                </a:r>
              </a:p>
            </c:rich>
          </c:tx>
          <c:layout/>
          <c:overlay val="0"/>
          <c:spPr>
            <a:noFill/>
            <a:ln>
              <a:noFill/>
            </a:ln>
            <a:effectLst/>
          </c:spPr>
        </c:title>
        <c:numFmt formatCode="General" sourceLinked="1"/>
        <c:majorTickMark val="none"/>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49344256"/>
        <c:crosses val="autoZero"/>
        <c:crossBetween val="midCat"/>
        <c:majorUnit val="1"/>
      </c:valAx>
      <c:valAx>
        <c:axId val="349344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sz="1100" baseline="0">
                    <a:solidFill>
                      <a:schemeClr val="tx1"/>
                    </a:solidFill>
                  </a:rPr>
                  <a:t>P* Value</a:t>
                </a:r>
              </a:p>
            </c:rich>
          </c:tx>
          <c:layout/>
          <c:overlay val="0"/>
          <c:spPr>
            <a:noFill/>
            <a:ln>
              <a:noFill/>
            </a:ln>
            <a:effectLst/>
          </c:spPr>
        </c:title>
        <c:numFmt formatCode="0.0%" sourceLinked="1"/>
        <c:majorTickMark val="none"/>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493436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Dimension I:</a:t>
            </a:r>
            <a:r>
              <a:rPr lang="en-US" sz="1600" baseline="0"/>
              <a:t> Assessment Information</a:t>
            </a:r>
            <a:endParaRPr lang="en-US" sz="1600"/>
          </a:p>
        </c:rich>
      </c:tx>
      <c:layout/>
      <c:overlay val="0"/>
    </c:title>
    <c:autoTitleDeleted val="0"/>
    <c:plotArea>
      <c:layout/>
      <c:barChart>
        <c:barDir val="col"/>
        <c:grouping val="stacked"/>
        <c:varyColors val="0"/>
        <c:ser>
          <c:idx val="0"/>
          <c:order val="0"/>
          <c:tx>
            <c:strRef>
              <c:f>'By Year'!$B$2</c:f>
              <c:strCache>
                <c:ptCount val="1"/>
                <c:pt idx="0">
                  <c:v>Tier 1</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Year'!$B$13:$B$19</c:f>
              <c:numCache>
                <c:formatCode>0.0%</c:formatCode>
                <c:ptCount val="7"/>
                <c:pt idx="0">
                  <c:v>0.5714285714285714</c:v>
                </c:pt>
                <c:pt idx="1">
                  <c:v>0</c:v>
                </c:pt>
                <c:pt idx="2">
                  <c:v>1</c:v>
                </c:pt>
                <c:pt idx="3">
                  <c:v>0.6</c:v>
                </c:pt>
                <c:pt idx="4">
                  <c:v>0.5</c:v>
                </c:pt>
                <c:pt idx="5">
                  <c:v>0.25</c:v>
                </c:pt>
                <c:pt idx="6">
                  <c:v>0</c:v>
                </c:pt>
              </c:numCache>
            </c:numRef>
          </c:val>
        </c:ser>
        <c:ser>
          <c:idx val="1"/>
          <c:order val="1"/>
          <c:tx>
            <c:strRef>
              <c:f>'By Year'!$C$2</c:f>
              <c:strCache>
                <c:ptCount val="1"/>
                <c:pt idx="0">
                  <c:v>Tier 2</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Year'!$C$13:$C$19</c:f>
              <c:numCache>
                <c:formatCode>0.0%</c:formatCode>
                <c:ptCount val="7"/>
                <c:pt idx="0">
                  <c:v>0.14285714285714285</c:v>
                </c:pt>
                <c:pt idx="1">
                  <c:v>1</c:v>
                </c:pt>
                <c:pt idx="2">
                  <c:v>0</c:v>
                </c:pt>
                <c:pt idx="3">
                  <c:v>0.4</c:v>
                </c:pt>
                <c:pt idx="4">
                  <c:v>0.5</c:v>
                </c:pt>
                <c:pt idx="5">
                  <c:v>0.75</c:v>
                </c:pt>
                <c:pt idx="6">
                  <c:v>1</c:v>
                </c:pt>
              </c:numCache>
            </c:numRef>
          </c:val>
        </c:ser>
        <c:ser>
          <c:idx val="2"/>
          <c:order val="2"/>
          <c:tx>
            <c:strRef>
              <c:f>'By Year'!$D$2</c:f>
              <c:strCache>
                <c:ptCount val="1"/>
                <c:pt idx="0">
                  <c:v>Tier 3</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Year'!$D$13:$D$19</c:f>
              <c:numCache>
                <c:formatCode>0.0%</c:formatCode>
                <c:ptCount val="7"/>
                <c:pt idx="0">
                  <c:v>0.14285714285714285</c:v>
                </c:pt>
                <c:pt idx="1">
                  <c:v>0</c:v>
                </c:pt>
                <c:pt idx="2">
                  <c:v>0</c:v>
                </c:pt>
                <c:pt idx="3">
                  <c:v>0</c:v>
                </c:pt>
                <c:pt idx="4">
                  <c:v>0</c:v>
                </c:pt>
                <c:pt idx="5">
                  <c:v>0</c:v>
                </c:pt>
                <c:pt idx="6">
                  <c:v>0</c:v>
                </c:pt>
              </c:numCache>
            </c:numRef>
          </c:val>
        </c:ser>
        <c:ser>
          <c:idx val="3"/>
          <c:order val="3"/>
          <c:tx>
            <c:strRef>
              <c:f>'By Year'!$E$2</c:f>
              <c:strCache>
                <c:ptCount val="1"/>
                <c:pt idx="0">
                  <c:v>Tier 4</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Year'!$E$13:$E$19</c:f>
              <c:numCache>
                <c:formatCode>0.0%</c:formatCode>
                <c:ptCount val="7"/>
                <c:pt idx="0">
                  <c:v>0.14285714285714285</c:v>
                </c:pt>
                <c:pt idx="1">
                  <c:v>0</c:v>
                </c:pt>
                <c:pt idx="2">
                  <c:v>0</c:v>
                </c:pt>
                <c:pt idx="3">
                  <c:v>0</c:v>
                </c:pt>
                <c:pt idx="4">
                  <c:v>0</c:v>
                </c:pt>
                <c:pt idx="5">
                  <c:v>0</c:v>
                </c:pt>
                <c:pt idx="6">
                  <c:v>0</c:v>
                </c:pt>
              </c:numCache>
            </c:numRef>
          </c:val>
        </c:ser>
        <c:ser>
          <c:idx val="4"/>
          <c:order val="4"/>
          <c:tx>
            <c:strRef>
              <c:f>'By Year'!$F$2</c:f>
              <c:strCache>
                <c:ptCount val="1"/>
                <c:pt idx="0">
                  <c:v>Tier 5</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Year'!$F$13:$F$19</c:f>
              <c:numCache>
                <c:formatCode>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346791936"/>
        <c:axId val="348274688"/>
      </c:barChart>
      <c:catAx>
        <c:axId val="346791936"/>
        <c:scaling>
          <c:orientation val="minMax"/>
        </c:scaling>
        <c:delete val="0"/>
        <c:axPos val="b"/>
        <c:numFmt formatCode="General" sourceLinked="1"/>
        <c:majorTickMark val="out"/>
        <c:minorTickMark val="none"/>
        <c:tickLblPos val="nextTo"/>
        <c:crossAx val="348274688"/>
        <c:crosses val="autoZero"/>
        <c:auto val="1"/>
        <c:lblAlgn val="ctr"/>
        <c:lblOffset val="100"/>
        <c:noMultiLvlLbl val="0"/>
      </c:catAx>
      <c:valAx>
        <c:axId val="348274688"/>
        <c:scaling>
          <c:orientation val="minMax"/>
          <c:max val="1"/>
          <c:min val="0"/>
        </c:scaling>
        <c:delete val="0"/>
        <c:axPos val="l"/>
        <c:majorGridlines/>
        <c:numFmt formatCode="0.0%" sourceLinked="1"/>
        <c:majorTickMark val="out"/>
        <c:minorTickMark val="none"/>
        <c:tickLblPos val="nextTo"/>
        <c:crossAx val="34679193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Dimension II:</a:t>
            </a:r>
            <a:r>
              <a:rPr lang="en-US" sz="1600" baseline="0"/>
              <a:t> Uncertainty Characterization</a:t>
            </a:r>
            <a:endParaRPr lang="en-US" sz="1600"/>
          </a:p>
        </c:rich>
      </c:tx>
      <c:layout/>
      <c:overlay val="0"/>
    </c:title>
    <c:autoTitleDeleted val="0"/>
    <c:plotArea>
      <c:layout/>
      <c:barChart>
        <c:barDir val="col"/>
        <c:grouping val="stacked"/>
        <c:varyColors val="0"/>
        <c:ser>
          <c:idx val="0"/>
          <c:order val="0"/>
          <c:tx>
            <c:strRef>
              <c:f>'By Year'!$G$2</c:f>
              <c:strCache>
                <c:ptCount val="1"/>
                <c:pt idx="0">
                  <c:v>Tier 1</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Year'!$G$13:$G$19</c:f>
              <c:numCache>
                <c:formatCode>0.0%</c:formatCode>
                <c:ptCount val="7"/>
                <c:pt idx="0">
                  <c:v>0</c:v>
                </c:pt>
                <c:pt idx="1">
                  <c:v>0</c:v>
                </c:pt>
                <c:pt idx="2">
                  <c:v>0</c:v>
                </c:pt>
                <c:pt idx="3">
                  <c:v>0</c:v>
                </c:pt>
                <c:pt idx="4">
                  <c:v>0</c:v>
                </c:pt>
                <c:pt idx="5">
                  <c:v>0</c:v>
                </c:pt>
                <c:pt idx="6">
                  <c:v>0</c:v>
                </c:pt>
              </c:numCache>
            </c:numRef>
          </c:val>
        </c:ser>
        <c:ser>
          <c:idx val="1"/>
          <c:order val="1"/>
          <c:tx>
            <c:strRef>
              <c:f>'By Year'!$H$2</c:f>
              <c:strCache>
                <c:ptCount val="1"/>
                <c:pt idx="0">
                  <c:v>Tier 2</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Year'!$H$13:$H$19</c:f>
              <c:numCache>
                <c:formatCode>0.0%</c:formatCode>
                <c:ptCount val="7"/>
                <c:pt idx="0">
                  <c:v>0.14285714285714285</c:v>
                </c:pt>
                <c:pt idx="1">
                  <c:v>0</c:v>
                </c:pt>
                <c:pt idx="2">
                  <c:v>0</c:v>
                </c:pt>
                <c:pt idx="3">
                  <c:v>0.8</c:v>
                </c:pt>
                <c:pt idx="4">
                  <c:v>1</c:v>
                </c:pt>
                <c:pt idx="5">
                  <c:v>0.25</c:v>
                </c:pt>
                <c:pt idx="6">
                  <c:v>0</c:v>
                </c:pt>
              </c:numCache>
            </c:numRef>
          </c:val>
        </c:ser>
        <c:ser>
          <c:idx val="2"/>
          <c:order val="2"/>
          <c:tx>
            <c:strRef>
              <c:f>'By Year'!$I$2</c:f>
              <c:strCache>
                <c:ptCount val="1"/>
                <c:pt idx="0">
                  <c:v>Tier 3</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Year'!$I$13:$I$19</c:f>
              <c:numCache>
                <c:formatCode>0.0%</c:formatCode>
                <c:ptCount val="7"/>
                <c:pt idx="0">
                  <c:v>0.7142857142857143</c:v>
                </c:pt>
                <c:pt idx="1">
                  <c:v>0.5</c:v>
                </c:pt>
                <c:pt idx="2">
                  <c:v>1</c:v>
                </c:pt>
                <c:pt idx="3">
                  <c:v>0.2</c:v>
                </c:pt>
                <c:pt idx="4">
                  <c:v>0</c:v>
                </c:pt>
                <c:pt idx="5">
                  <c:v>0.75</c:v>
                </c:pt>
                <c:pt idx="6">
                  <c:v>1</c:v>
                </c:pt>
              </c:numCache>
            </c:numRef>
          </c:val>
        </c:ser>
        <c:ser>
          <c:idx val="3"/>
          <c:order val="3"/>
          <c:tx>
            <c:strRef>
              <c:f>'By Year'!$J$2</c:f>
              <c:strCache>
                <c:ptCount val="1"/>
                <c:pt idx="0">
                  <c:v>Tier 4</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Year'!$J$13:$J$19</c:f>
              <c:numCache>
                <c:formatCode>0.0%</c:formatCode>
                <c:ptCount val="7"/>
                <c:pt idx="0">
                  <c:v>0</c:v>
                </c:pt>
                <c:pt idx="1">
                  <c:v>0.5</c:v>
                </c:pt>
                <c:pt idx="2">
                  <c:v>0</c:v>
                </c:pt>
                <c:pt idx="3">
                  <c:v>0</c:v>
                </c:pt>
                <c:pt idx="4">
                  <c:v>0</c:v>
                </c:pt>
                <c:pt idx="5">
                  <c:v>0</c:v>
                </c:pt>
                <c:pt idx="6">
                  <c:v>0</c:v>
                </c:pt>
              </c:numCache>
            </c:numRef>
          </c:val>
        </c:ser>
        <c:ser>
          <c:idx val="4"/>
          <c:order val="4"/>
          <c:tx>
            <c:strRef>
              <c:f>'By Year'!$K$2</c:f>
              <c:strCache>
                <c:ptCount val="1"/>
                <c:pt idx="0">
                  <c:v>Tier 5</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Year'!$K$13:$K$19</c:f>
              <c:numCache>
                <c:formatCode>0.0%</c:formatCode>
                <c:ptCount val="7"/>
                <c:pt idx="0">
                  <c:v>0.14285714285714285</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349241344"/>
        <c:axId val="348062848"/>
      </c:barChart>
      <c:catAx>
        <c:axId val="349241344"/>
        <c:scaling>
          <c:orientation val="minMax"/>
        </c:scaling>
        <c:delete val="0"/>
        <c:axPos val="b"/>
        <c:numFmt formatCode="General" sourceLinked="1"/>
        <c:majorTickMark val="out"/>
        <c:minorTickMark val="none"/>
        <c:tickLblPos val="nextTo"/>
        <c:crossAx val="348062848"/>
        <c:crosses val="autoZero"/>
        <c:auto val="1"/>
        <c:lblAlgn val="ctr"/>
        <c:lblOffset val="100"/>
        <c:noMultiLvlLbl val="0"/>
      </c:catAx>
      <c:valAx>
        <c:axId val="348062848"/>
        <c:scaling>
          <c:orientation val="minMax"/>
          <c:max val="1"/>
          <c:min val="0"/>
        </c:scaling>
        <c:delete val="0"/>
        <c:axPos val="l"/>
        <c:majorGridlines/>
        <c:numFmt formatCode="0.0%" sourceLinked="1"/>
        <c:majorTickMark val="out"/>
        <c:minorTickMark val="none"/>
        <c:tickLblPos val="nextTo"/>
        <c:crossAx val="34924134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Dimension III:</a:t>
            </a:r>
            <a:r>
              <a:rPr lang="en-US" sz="1600" baseline="0"/>
              <a:t> Stock Status</a:t>
            </a:r>
            <a:endParaRPr lang="en-US" sz="1600"/>
          </a:p>
        </c:rich>
      </c:tx>
      <c:layout/>
      <c:overlay val="0"/>
    </c:title>
    <c:autoTitleDeleted val="0"/>
    <c:plotArea>
      <c:layout/>
      <c:barChart>
        <c:barDir val="col"/>
        <c:grouping val="stacked"/>
        <c:varyColors val="0"/>
        <c:ser>
          <c:idx val="0"/>
          <c:order val="0"/>
          <c:tx>
            <c:strRef>
              <c:f>'By Year'!$L$2</c:f>
              <c:strCache>
                <c:ptCount val="1"/>
                <c:pt idx="0">
                  <c:v>Tier 1</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Year'!$L$13:$L$19</c:f>
              <c:numCache>
                <c:formatCode>0.0%</c:formatCode>
                <c:ptCount val="7"/>
                <c:pt idx="0">
                  <c:v>0</c:v>
                </c:pt>
                <c:pt idx="1">
                  <c:v>0</c:v>
                </c:pt>
                <c:pt idx="2">
                  <c:v>1</c:v>
                </c:pt>
                <c:pt idx="3">
                  <c:v>0.6</c:v>
                </c:pt>
                <c:pt idx="4">
                  <c:v>0</c:v>
                </c:pt>
                <c:pt idx="5">
                  <c:v>0.25</c:v>
                </c:pt>
                <c:pt idx="6">
                  <c:v>0</c:v>
                </c:pt>
              </c:numCache>
            </c:numRef>
          </c:val>
        </c:ser>
        <c:ser>
          <c:idx val="1"/>
          <c:order val="1"/>
          <c:tx>
            <c:strRef>
              <c:f>'By Year'!$M$2</c:f>
              <c:strCache>
                <c:ptCount val="1"/>
                <c:pt idx="0">
                  <c:v>Tier 2</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Year'!$M$13:$M$19</c:f>
              <c:numCache>
                <c:formatCode>0.0%</c:formatCode>
                <c:ptCount val="7"/>
                <c:pt idx="0">
                  <c:v>0.2857142857142857</c:v>
                </c:pt>
                <c:pt idx="1">
                  <c:v>0.5</c:v>
                </c:pt>
                <c:pt idx="2">
                  <c:v>0</c:v>
                </c:pt>
                <c:pt idx="3">
                  <c:v>0.2</c:v>
                </c:pt>
                <c:pt idx="4">
                  <c:v>0.5</c:v>
                </c:pt>
                <c:pt idx="5">
                  <c:v>0.25</c:v>
                </c:pt>
                <c:pt idx="6">
                  <c:v>1</c:v>
                </c:pt>
              </c:numCache>
            </c:numRef>
          </c:val>
        </c:ser>
        <c:ser>
          <c:idx val="2"/>
          <c:order val="2"/>
          <c:tx>
            <c:strRef>
              <c:f>'By Year'!$N$2</c:f>
              <c:strCache>
                <c:ptCount val="1"/>
                <c:pt idx="0">
                  <c:v>Tier 3</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Year'!$N$13:$N$19</c:f>
              <c:numCache>
                <c:formatCode>0.0%</c:formatCode>
                <c:ptCount val="7"/>
                <c:pt idx="0">
                  <c:v>0.2857142857142857</c:v>
                </c:pt>
                <c:pt idx="1">
                  <c:v>0</c:v>
                </c:pt>
                <c:pt idx="2">
                  <c:v>0</c:v>
                </c:pt>
                <c:pt idx="3">
                  <c:v>0.2</c:v>
                </c:pt>
                <c:pt idx="4">
                  <c:v>0.5</c:v>
                </c:pt>
                <c:pt idx="5">
                  <c:v>0.25</c:v>
                </c:pt>
                <c:pt idx="6">
                  <c:v>0</c:v>
                </c:pt>
              </c:numCache>
            </c:numRef>
          </c:val>
        </c:ser>
        <c:ser>
          <c:idx val="3"/>
          <c:order val="3"/>
          <c:tx>
            <c:strRef>
              <c:f>'By Year'!$O$2</c:f>
              <c:strCache>
                <c:ptCount val="1"/>
                <c:pt idx="0">
                  <c:v>Tier 4</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Year'!$O$13:$O$19</c:f>
              <c:numCache>
                <c:formatCode>0.0%</c:formatCode>
                <c:ptCount val="7"/>
                <c:pt idx="0">
                  <c:v>0.14285714285714285</c:v>
                </c:pt>
                <c:pt idx="1">
                  <c:v>0.5</c:v>
                </c:pt>
                <c:pt idx="2">
                  <c:v>0</c:v>
                </c:pt>
                <c:pt idx="3">
                  <c:v>0</c:v>
                </c:pt>
                <c:pt idx="4">
                  <c:v>0</c:v>
                </c:pt>
                <c:pt idx="5">
                  <c:v>0.25</c:v>
                </c:pt>
                <c:pt idx="6">
                  <c:v>0</c:v>
                </c:pt>
              </c:numCache>
            </c:numRef>
          </c:val>
        </c:ser>
        <c:ser>
          <c:idx val="4"/>
          <c:order val="4"/>
          <c:tx>
            <c:strRef>
              <c:f>'By Year'!$P$2</c:f>
              <c:strCache>
                <c:ptCount val="1"/>
                <c:pt idx="0">
                  <c:v>Tier 5</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Year'!$P$13:$P$19</c:f>
              <c:numCache>
                <c:formatCode>0.0%</c:formatCode>
                <c:ptCount val="7"/>
                <c:pt idx="0">
                  <c:v>0.2857142857142857</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349242880"/>
        <c:axId val="348065152"/>
      </c:barChart>
      <c:catAx>
        <c:axId val="349242880"/>
        <c:scaling>
          <c:orientation val="minMax"/>
        </c:scaling>
        <c:delete val="0"/>
        <c:axPos val="b"/>
        <c:numFmt formatCode="General" sourceLinked="1"/>
        <c:majorTickMark val="out"/>
        <c:minorTickMark val="none"/>
        <c:tickLblPos val="nextTo"/>
        <c:crossAx val="348065152"/>
        <c:crosses val="autoZero"/>
        <c:auto val="1"/>
        <c:lblAlgn val="ctr"/>
        <c:lblOffset val="100"/>
        <c:noMultiLvlLbl val="0"/>
      </c:catAx>
      <c:valAx>
        <c:axId val="348065152"/>
        <c:scaling>
          <c:orientation val="minMax"/>
          <c:max val="1"/>
          <c:min val="0"/>
        </c:scaling>
        <c:delete val="0"/>
        <c:axPos val="l"/>
        <c:majorGridlines/>
        <c:numFmt formatCode="0.0%" sourceLinked="1"/>
        <c:majorTickMark val="out"/>
        <c:minorTickMark val="none"/>
        <c:tickLblPos val="nextTo"/>
        <c:crossAx val="3492428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Dimension IV:</a:t>
            </a:r>
            <a:r>
              <a:rPr lang="en-US" sz="1600" baseline="0"/>
              <a:t> PSA Risk Analysis</a:t>
            </a:r>
            <a:endParaRPr lang="en-US" sz="1600"/>
          </a:p>
        </c:rich>
      </c:tx>
      <c:layout/>
      <c:overlay val="0"/>
    </c:title>
    <c:autoTitleDeleted val="0"/>
    <c:plotArea>
      <c:layout/>
      <c:barChart>
        <c:barDir val="col"/>
        <c:grouping val="stacked"/>
        <c:varyColors val="0"/>
        <c:ser>
          <c:idx val="0"/>
          <c:order val="0"/>
          <c:tx>
            <c:strRef>
              <c:f>'By Year'!$Q$2</c:f>
              <c:strCache>
                <c:ptCount val="1"/>
                <c:pt idx="0">
                  <c:v>Tier 1</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Year'!$Q$13:$Q$19</c:f>
              <c:numCache>
                <c:formatCode>0.0%</c:formatCode>
                <c:ptCount val="7"/>
                <c:pt idx="0">
                  <c:v>0</c:v>
                </c:pt>
                <c:pt idx="1">
                  <c:v>0</c:v>
                </c:pt>
                <c:pt idx="2">
                  <c:v>0</c:v>
                </c:pt>
                <c:pt idx="3">
                  <c:v>0</c:v>
                </c:pt>
                <c:pt idx="4">
                  <c:v>0</c:v>
                </c:pt>
                <c:pt idx="5">
                  <c:v>0</c:v>
                </c:pt>
                <c:pt idx="6">
                  <c:v>0</c:v>
                </c:pt>
              </c:numCache>
            </c:numRef>
          </c:val>
        </c:ser>
        <c:ser>
          <c:idx val="1"/>
          <c:order val="1"/>
          <c:tx>
            <c:strRef>
              <c:f>'By Year'!$R$2</c:f>
              <c:strCache>
                <c:ptCount val="1"/>
                <c:pt idx="0">
                  <c:v>Tier 2</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Year'!$R$13:$R$19</c:f>
              <c:numCache>
                <c:formatCode>0.0%</c:formatCode>
                <c:ptCount val="7"/>
                <c:pt idx="0">
                  <c:v>0.5</c:v>
                </c:pt>
                <c:pt idx="1">
                  <c:v>0.5</c:v>
                </c:pt>
                <c:pt idx="2">
                  <c:v>0</c:v>
                </c:pt>
                <c:pt idx="3">
                  <c:v>1</c:v>
                </c:pt>
                <c:pt idx="4">
                  <c:v>0.5</c:v>
                </c:pt>
                <c:pt idx="5">
                  <c:v>0</c:v>
                </c:pt>
                <c:pt idx="6">
                  <c:v>0</c:v>
                </c:pt>
              </c:numCache>
            </c:numRef>
          </c:val>
        </c:ser>
        <c:ser>
          <c:idx val="2"/>
          <c:order val="2"/>
          <c:tx>
            <c:strRef>
              <c:f>'By Year'!$S$2</c:f>
              <c:strCache>
                <c:ptCount val="1"/>
                <c:pt idx="0">
                  <c:v>Tier 3</c:v>
                </c:pt>
              </c:strCache>
            </c:strRef>
          </c:tx>
          <c:invertIfNegative val="0"/>
          <c:cat>
            <c:numRef>
              <c:f>'By Year'!$A$13:$A$19</c:f>
              <c:numCache>
                <c:formatCode>General</c:formatCode>
                <c:ptCount val="7"/>
                <c:pt idx="0">
                  <c:v>2009</c:v>
                </c:pt>
                <c:pt idx="1">
                  <c:v>2010</c:v>
                </c:pt>
                <c:pt idx="2">
                  <c:v>2011</c:v>
                </c:pt>
                <c:pt idx="3">
                  <c:v>2012</c:v>
                </c:pt>
                <c:pt idx="4">
                  <c:v>2013</c:v>
                </c:pt>
                <c:pt idx="5">
                  <c:v>2014</c:v>
                </c:pt>
                <c:pt idx="6">
                  <c:v>2015</c:v>
                </c:pt>
              </c:numCache>
            </c:numRef>
          </c:cat>
          <c:val>
            <c:numRef>
              <c:f>'By Year'!$S$13:$S$19</c:f>
              <c:numCache>
                <c:formatCode>0.0%</c:formatCode>
                <c:ptCount val="7"/>
                <c:pt idx="0">
                  <c:v>0.5</c:v>
                </c:pt>
                <c:pt idx="1">
                  <c:v>0.5</c:v>
                </c:pt>
                <c:pt idx="2">
                  <c:v>1</c:v>
                </c:pt>
                <c:pt idx="3">
                  <c:v>0</c:v>
                </c:pt>
                <c:pt idx="4">
                  <c:v>0.5</c:v>
                </c:pt>
                <c:pt idx="5">
                  <c:v>1</c:v>
                </c:pt>
                <c:pt idx="6">
                  <c:v>1</c:v>
                </c:pt>
              </c:numCache>
            </c:numRef>
          </c:val>
        </c:ser>
        <c:dLbls>
          <c:showLegendKey val="0"/>
          <c:showVal val="0"/>
          <c:showCatName val="0"/>
          <c:showSerName val="0"/>
          <c:showPercent val="0"/>
          <c:showBubbleSize val="0"/>
        </c:dLbls>
        <c:gapWidth val="150"/>
        <c:overlap val="100"/>
        <c:axId val="349243904"/>
        <c:axId val="348275840"/>
      </c:barChart>
      <c:catAx>
        <c:axId val="349243904"/>
        <c:scaling>
          <c:orientation val="minMax"/>
        </c:scaling>
        <c:delete val="0"/>
        <c:axPos val="b"/>
        <c:numFmt formatCode="General" sourceLinked="1"/>
        <c:majorTickMark val="out"/>
        <c:minorTickMark val="none"/>
        <c:tickLblPos val="nextTo"/>
        <c:crossAx val="348275840"/>
        <c:crosses val="autoZero"/>
        <c:auto val="1"/>
        <c:lblAlgn val="ctr"/>
        <c:lblOffset val="100"/>
        <c:noMultiLvlLbl val="0"/>
      </c:catAx>
      <c:valAx>
        <c:axId val="348275840"/>
        <c:scaling>
          <c:orientation val="minMax"/>
          <c:max val="1"/>
          <c:min val="0"/>
        </c:scaling>
        <c:delete val="0"/>
        <c:axPos val="l"/>
        <c:majorGridlines/>
        <c:numFmt formatCode="0.0%" sourceLinked="1"/>
        <c:majorTickMark val="out"/>
        <c:minorTickMark val="none"/>
        <c:tickLblPos val="nextTo"/>
        <c:crossAx val="3492439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 Occurence of </a:t>
            </a:r>
            <a:r>
              <a:rPr lang="en-US" sz="1600" baseline="0"/>
              <a:t>Tiers Within Each Dimension Used in Calculating a P* Value for Time Block 1</a:t>
            </a:r>
            <a:endParaRPr lang="en-US" sz="1600"/>
          </a:p>
        </c:rich>
      </c:tx>
      <c:layout/>
      <c:overlay val="0"/>
    </c:title>
    <c:autoTitleDeleted val="0"/>
    <c:plotArea>
      <c:layout/>
      <c:barChart>
        <c:barDir val="col"/>
        <c:grouping val="percentStacked"/>
        <c:varyColors val="0"/>
        <c:ser>
          <c:idx val="0"/>
          <c:order val="0"/>
          <c:tx>
            <c:strRef>
              <c:f>'By Time Block'!$N$20</c:f>
              <c:strCache>
                <c:ptCount val="1"/>
                <c:pt idx="0">
                  <c:v>Tier 1</c:v>
                </c:pt>
              </c:strCache>
            </c:strRef>
          </c:tx>
          <c:spPr>
            <a:solidFill>
              <a:srgbClr val="0070C0"/>
            </a:solidFill>
          </c:spPr>
          <c:invertIfNegative val="0"/>
          <c:dLbls>
            <c:dLbl>
              <c:idx val="0"/>
              <c:layout/>
              <c:tx>
                <c:rich>
                  <a:bodyPr/>
                  <a:lstStyle/>
                  <a:p>
                    <a:r>
                      <a:rPr lang="en-US" b="1"/>
                      <a:t>Tier 1</a:t>
                    </a:r>
                  </a:p>
                  <a:p>
                    <a:r>
                      <a:rPr lang="en-US" b="1"/>
                      <a:t>53.3%</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'By Time Block'!$O$19:$R$19</c:f>
              <c:strCache>
                <c:ptCount val="4"/>
                <c:pt idx="0">
                  <c:v>Dim I: Assessment Info</c:v>
                </c:pt>
                <c:pt idx="1">
                  <c:v>Dim II: Uncertainty Characterization</c:v>
                </c:pt>
                <c:pt idx="2">
                  <c:v>Dim III: Stock Status</c:v>
                </c:pt>
                <c:pt idx="3">
                  <c:v>Dim IV: PSA Risk Analysis</c:v>
                </c:pt>
              </c:strCache>
            </c:strRef>
          </c:cat>
          <c:val>
            <c:numRef>
              <c:f>'By Time Block'!$O$20:$R$20</c:f>
              <c:numCache>
                <c:formatCode>General</c:formatCode>
                <c:ptCount val="4"/>
                <c:pt idx="0">
                  <c:v>8</c:v>
                </c:pt>
                <c:pt idx="1">
                  <c:v>0</c:v>
                </c:pt>
                <c:pt idx="2">
                  <c:v>0</c:v>
                </c:pt>
                <c:pt idx="3">
                  <c:v>0</c:v>
                </c:pt>
              </c:numCache>
            </c:numRef>
          </c:val>
        </c:ser>
        <c:ser>
          <c:idx val="1"/>
          <c:order val="1"/>
          <c:tx>
            <c:strRef>
              <c:f>'By Time Block'!$N$21</c:f>
              <c:strCache>
                <c:ptCount val="1"/>
                <c:pt idx="0">
                  <c:v>Tier 2</c:v>
                </c:pt>
              </c:strCache>
            </c:strRef>
          </c:tx>
          <c:spPr>
            <a:solidFill>
              <a:srgbClr val="9F2EA2"/>
            </a:solidFill>
          </c:spPr>
          <c:invertIfNegative val="0"/>
          <c:dLbls>
            <c:dLbl>
              <c:idx val="0"/>
              <c:layout/>
              <c:tx>
                <c:rich>
                  <a:bodyPr/>
                  <a:lstStyle/>
                  <a:p>
                    <a:r>
                      <a:rPr lang="en-US" b="1"/>
                      <a:t>Tier 2</a:t>
                    </a:r>
                  </a:p>
                  <a:p>
                    <a:r>
                      <a:rPr lang="en-US" b="1"/>
                      <a:t>20.0%</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1"/>
              <c:layout/>
              <c:tx>
                <c:rich>
                  <a:bodyPr/>
                  <a:lstStyle/>
                  <a:p>
                    <a:r>
                      <a:rPr lang="en-US" b="1"/>
                      <a:t>High</a:t>
                    </a:r>
                  </a:p>
                  <a:p>
                    <a:r>
                      <a:rPr lang="en-US" b="1"/>
                      <a:t>13.3%</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2"/>
              <c:layout/>
              <c:tx>
                <c:rich>
                  <a:bodyPr/>
                  <a:lstStyle/>
                  <a:p>
                    <a:r>
                      <a:rPr lang="en-US" b="1"/>
                      <a:t>Tier 2</a:t>
                    </a:r>
                  </a:p>
                  <a:p>
                    <a:r>
                      <a:rPr lang="en-US" b="1"/>
                      <a:t>33.3%</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layout/>
              <c:tx>
                <c:rich>
                  <a:bodyPr/>
                  <a:lstStyle/>
                  <a:p>
                    <a:r>
                      <a:rPr lang="en-US" b="1"/>
                      <a:t>Medium</a:t>
                    </a:r>
                  </a:p>
                  <a:p>
                    <a:r>
                      <a:rPr lang="en-US" b="1"/>
                      <a:t>Risk</a:t>
                    </a:r>
                  </a:p>
                  <a:p>
                    <a:r>
                      <a:rPr lang="en-US" b="1"/>
                      <a:t>46.7%</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'By Time Block'!$O$19:$R$19</c:f>
              <c:strCache>
                <c:ptCount val="4"/>
                <c:pt idx="0">
                  <c:v>Dim I: Assessment Info</c:v>
                </c:pt>
                <c:pt idx="1">
                  <c:v>Dim II: Uncertainty Characterization</c:v>
                </c:pt>
                <c:pt idx="2">
                  <c:v>Dim III: Stock Status</c:v>
                </c:pt>
                <c:pt idx="3">
                  <c:v>Dim IV: PSA Risk Analysis</c:v>
                </c:pt>
              </c:strCache>
            </c:strRef>
          </c:cat>
          <c:val>
            <c:numRef>
              <c:f>'By Time Block'!$O$21:$R$21</c:f>
              <c:numCache>
                <c:formatCode>General</c:formatCode>
                <c:ptCount val="4"/>
                <c:pt idx="0">
                  <c:v>3</c:v>
                </c:pt>
                <c:pt idx="1">
                  <c:v>2</c:v>
                </c:pt>
                <c:pt idx="2">
                  <c:v>5</c:v>
                </c:pt>
                <c:pt idx="3">
                  <c:v>7</c:v>
                </c:pt>
              </c:numCache>
            </c:numRef>
          </c:val>
        </c:ser>
        <c:ser>
          <c:idx val="2"/>
          <c:order val="2"/>
          <c:tx>
            <c:strRef>
              <c:f>'By Time Block'!$N$22</c:f>
              <c:strCache>
                <c:ptCount val="1"/>
                <c:pt idx="0">
                  <c:v>Tier 3</c:v>
                </c:pt>
              </c:strCache>
            </c:strRef>
          </c:tx>
          <c:spPr>
            <a:solidFill>
              <a:srgbClr val="00B050"/>
            </a:solidFill>
          </c:spPr>
          <c:invertIfNegative val="0"/>
          <c:dLbls>
            <c:dLbl>
              <c:idx val="0"/>
              <c:layout/>
              <c:tx>
                <c:rich>
                  <a:bodyPr/>
                  <a:lstStyle/>
                  <a:p>
                    <a:r>
                      <a:rPr lang="en-US" b="1"/>
                      <a:t>Tier 3, </a:t>
                    </a:r>
                    <a:r>
                      <a:rPr lang="en-US" b="1" baseline="0"/>
                      <a:t>13.3%</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1"/>
              <c:layout/>
              <c:tx>
                <c:rich>
                  <a:bodyPr/>
                  <a:lstStyle/>
                  <a:p>
                    <a:r>
                      <a:rPr lang="en-US" b="1"/>
                      <a:t>Medium</a:t>
                    </a:r>
                  </a:p>
                  <a:p>
                    <a:r>
                      <a:rPr lang="en-US" b="1"/>
                      <a:t>66.7%</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2"/>
              <c:layout/>
              <c:tx>
                <c:rich>
                  <a:bodyPr/>
                  <a:lstStyle/>
                  <a:p>
                    <a:r>
                      <a:rPr lang="en-US" b="1"/>
                      <a:t>Tier 3</a:t>
                    </a:r>
                  </a:p>
                  <a:p>
                    <a:r>
                      <a:rPr lang="en-US" b="1"/>
                      <a:t>26.7%</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layout/>
              <c:tx>
                <c:rich>
                  <a:bodyPr/>
                  <a:lstStyle/>
                  <a:p>
                    <a:r>
                      <a:rPr lang="en-US" b="1"/>
                      <a:t>High Risk</a:t>
                    </a:r>
                  </a:p>
                  <a:p>
                    <a:r>
                      <a:rPr lang="en-US" b="1"/>
                      <a:t>53.3%</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'By Time Block'!$O$19:$R$19</c:f>
              <c:strCache>
                <c:ptCount val="4"/>
                <c:pt idx="0">
                  <c:v>Dim I: Assessment Info</c:v>
                </c:pt>
                <c:pt idx="1">
                  <c:v>Dim II: Uncertainty Characterization</c:v>
                </c:pt>
                <c:pt idx="2">
                  <c:v>Dim III: Stock Status</c:v>
                </c:pt>
                <c:pt idx="3">
                  <c:v>Dim IV: PSA Risk Analysis</c:v>
                </c:pt>
              </c:strCache>
            </c:strRef>
          </c:cat>
          <c:val>
            <c:numRef>
              <c:f>'By Time Block'!$O$22:$R$22</c:f>
              <c:numCache>
                <c:formatCode>General</c:formatCode>
                <c:ptCount val="4"/>
                <c:pt idx="0">
                  <c:v>2</c:v>
                </c:pt>
                <c:pt idx="1">
                  <c:v>10</c:v>
                </c:pt>
                <c:pt idx="2">
                  <c:v>4</c:v>
                </c:pt>
                <c:pt idx="3">
                  <c:v>8</c:v>
                </c:pt>
              </c:numCache>
            </c:numRef>
          </c:val>
        </c:ser>
        <c:ser>
          <c:idx val="3"/>
          <c:order val="3"/>
          <c:tx>
            <c:strRef>
              <c:f>'By Time Block'!$N$23</c:f>
              <c:strCache>
                <c:ptCount val="1"/>
                <c:pt idx="0">
                  <c:v>Tier 4</c:v>
                </c:pt>
              </c:strCache>
            </c:strRef>
          </c:tx>
          <c:spPr>
            <a:solidFill>
              <a:srgbClr val="F83C0F"/>
            </a:solidFill>
          </c:spPr>
          <c:invertIfNegative val="0"/>
          <c:dLbls>
            <c:dLbl>
              <c:idx val="0"/>
              <c:layout/>
              <c:tx>
                <c:rich>
                  <a:bodyPr/>
                  <a:lstStyle/>
                  <a:p>
                    <a:r>
                      <a:rPr lang="en-US" b="1"/>
                      <a:t>Tier 4, 13.3%</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1"/>
              <c:layout/>
              <c:tx>
                <c:rich>
                  <a:bodyPr/>
                  <a:lstStyle/>
                  <a:p>
                    <a:r>
                      <a:rPr lang="en-US" b="1"/>
                      <a:t>Low, 6.7%</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2"/>
              <c:layout/>
              <c:tx>
                <c:rich>
                  <a:bodyPr/>
                  <a:lstStyle/>
                  <a:p>
                    <a:r>
                      <a:rPr lang="en-US" b="1"/>
                      <a:t>Tier 4</a:t>
                    </a:r>
                  </a:p>
                  <a:p>
                    <a:r>
                      <a:rPr lang="en-US" b="1"/>
                      <a:t>13.3%</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delete val="1"/>
              <c:extLst>
                <c:ext xmlns:c15="http://schemas.microsoft.com/office/drawing/2012/chart" uri="{CE6537A1-D6FC-4f65-9D91-7224C49458BB}"/>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'By Time Block'!$O$19:$R$19</c:f>
              <c:strCache>
                <c:ptCount val="4"/>
                <c:pt idx="0">
                  <c:v>Dim I: Assessment Info</c:v>
                </c:pt>
                <c:pt idx="1">
                  <c:v>Dim II: Uncertainty Characterization</c:v>
                </c:pt>
                <c:pt idx="2">
                  <c:v>Dim III: Stock Status</c:v>
                </c:pt>
                <c:pt idx="3">
                  <c:v>Dim IV: PSA Risk Analysis</c:v>
                </c:pt>
              </c:strCache>
            </c:strRef>
          </c:cat>
          <c:val>
            <c:numRef>
              <c:f>'By Time Block'!$O$23:$R$23</c:f>
              <c:numCache>
                <c:formatCode>General</c:formatCode>
                <c:ptCount val="4"/>
                <c:pt idx="0">
                  <c:v>2</c:v>
                </c:pt>
                <c:pt idx="1">
                  <c:v>1</c:v>
                </c:pt>
                <c:pt idx="2">
                  <c:v>2</c:v>
                </c:pt>
                <c:pt idx="3">
                  <c:v>0</c:v>
                </c:pt>
              </c:numCache>
            </c:numRef>
          </c:val>
        </c:ser>
        <c:ser>
          <c:idx val="4"/>
          <c:order val="4"/>
          <c:tx>
            <c:strRef>
              <c:f>'By Time Block'!$N$24</c:f>
              <c:strCache>
                <c:ptCount val="1"/>
                <c:pt idx="0">
                  <c:v>Tier 5</c:v>
                </c:pt>
              </c:strCache>
            </c:strRef>
          </c:tx>
          <c:spPr>
            <a:solidFill>
              <a:schemeClr val="accent2"/>
            </a:solidFill>
          </c:spPr>
          <c:invertIfNegative val="0"/>
          <c:dLbls>
            <c:dLbl>
              <c:idx val="0"/>
              <c:delete val="1"/>
              <c:extLst>
                <c:ext xmlns:c15="http://schemas.microsoft.com/office/drawing/2012/chart" uri="{CE6537A1-D6FC-4f65-9D91-7224C49458BB}"/>
              </c:extLst>
            </c:dLbl>
            <c:dLbl>
              <c:idx val="1"/>
              <c:layout/>
              <c:tx>
                <c:rich>
                  <a:bodyPr/>
                  <a:lstStyle/>
                  <a:p>
                    <a:r>
                      <a:rPr lang="en-US" b="1"/>
                      <a:t>None, 13.3%</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2"/>
              <c:layout/>
              <c:tx>
                <c:rich>
                  <a:bodyPr/>
                  <a:lstStyle/>
                  <a:p>
                    <a:r>
                      <a:rPr lang="en-US" b="1"/>
                      <a:t>Tier 5</a:t>
                    </a:r>
                  </a:p>
                  <a:p>
                    <a:r>
                      <a:rPr lang="en-US" b="1"/>
                      <a:t>26.7%</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delete val="1"/>
              <c:extLst>
                <c:ext xmlns:c15="http://schemas.microsoft.com/office/drawing/2012/chart" uri="{CE6537A1-D6FC-4f65-9D91-7224C49458BB}"/>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'By Time Block'!$O$19:$R$19</c:f>
              <c:strCache>
                <c:ptCount val="4"/>
                <c:pt idx="0">
                  <c:v>Dim I: Assessment Info</c:v>
                </c:pt>
                <c:pt idx="1">
                  <c:v>Dim II: Uncertainty Characterization</c:v>
                </c:pt>
                <c:pt idx="2">
                  <c:v>Dim III: Stock Status</c:v>
                </c:pt>
                <c:pt idx="3">
                  <c:v>Dim IV: PSA Risk Analysis</c:v>
                </c:pt>
              </c:strCache>
            </c:strRef>
          </c:cat>
          <c:val>
            <c:numRef>
              <c:f>'By Time Block'!$O$24:$R$24</c:f>
              <c:numCache>
                <c:formatCode>General</c:formatCode>
                <c:ptCount val="4"/>
                <c:pt idx="0">
                  <c:v>0</c:v>
                </c:pt>
                <c:pt idx="1">
                  <c:v>2</c:v>
                </c:pt>
                <c:pt idx="2">
                  <c:v>4</c:v>
                </c:pt>
                <c:pt idx="3">
                  <c:v>0</c:v>
                </c:pt>
              </c:numCache>
            </c:numRef>
          </c:val>
        </c:ser>
        <c:dLbls>
          <c:showLegendKey val="0"/>
          <c:showVal val="0"/>
          <c:showCatName val="0"/>
          <c:showSerName val="0"/>
          <c:showPercent val="0"/>
          <c:showBubbleSize val="0"/>
        </c:dLbls>
        <c:gapWidth val="100"/>
        <c:overlap val="100"/>
        <c:axId val="349421568"/>
        <c:axId val="349340800"/>
      </c:barChart>
      <c:catAx>
        <c:axId val="349421568"/>
        <c:scaling>
          <c:orientation val="minMax"/>
        </c:scaling>
        <c:delete val="0"/>
        <c:axPos val="b"/>
        <c:numFmt formatCode="General" sourceLinked="0"/>
        <c:majorTickMark val="out"/>
        <c:minorTickMark val="none"/>
        <c:tickLblPos val="nextTo"/>
        <c:crossAx val="349340800"/>
        <c:crosses val="autoZero"/>
        <c:auto val="1"/>
        <c:lblAlgn val="ctr"/>
        <c:lblOffset val="100"/>
        <c:noMultiLvlLbl val="0"/>
      </c:catAx>
      <c:valAx>
        <c:axId val="349340800"/>
        <c:scaling>
          <c:orientation val="minMax"/>
        </c:scaling>
        <c:delete val="0"/>
        <c:axPos val="l"/>
        <c:majorGridlines/>
        <c:numFmt formatCode="0%" sourceLinked="1"/>
        <c:majorTickMark val="out"/>
        <c:minorTickMark val="none"/>
        <c:tickLblPos val="nextTo"/>
        <c:crossAx val="34942156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pPr>
            <a:r>
              <a:rPr lang="en-US" sz="1600" b="1" i="0" baseline="0">
                <a:effectLst/>
              </a:rPr>
              <a:t>% Occurence of Tiers Within Each Dimension Used in Calculating a P* Value for Time Block 2</a:t>
            </a:r>
            <a:endParaRPr lang="en-US" sz="1600" baseline="0">
              <a:effectLst/>
            </a:endParaRPr>
          </a:p>
        </c:rich>
      </c:tx>
      <c:layout/>
      <c:overlay val="0"/>
    </c:title>
    <c:autoTitleDeleted val="0"/>
    <c:plotArea>
      <c:layout/>
      <c:barChart>
        <c:barDir val="col"/>
        <c:grouping val="percentStacked"/>
        <c:varyColors val="0"/>
        <c:ser>
          <c:idx val="0"/>
          <c:order val="0"/>
          <c:tx>
            <c:strRef>
              <c:f>'By Time Block'!$N$42</c:f>
              <c:strCache>
                <c:ptCount val="1"/>
                <c:pt idx="0">
                  <c:v>Tier 1</c:v>
                </c:pt>
              </c:strCache>
            </c:strRef>
          </c:tx>
          <c:spPr>
            <a:solidFill>
              <a:srgbClr val="0070C0"/>
            </a:solidFill>
          </c:spPr>
          <c:invertIfNegative val="0"/>
          <c:dLbls>
            <c:dLbl>
              <c:idx val="0"/>
              <c:layout/>
              <c:tx>
                <c:rich>
                  <a:bodyPr/>
                  <a:lstStyle/>
                  <a:p>
                    <a:r>
                      <a:rPr lang="en-US" b="1"/>
                      <a:t>Tier 1</a:t>
                    </a:r>
                  </a:p>
                  <a:p>
                    <a:r>
                      <a:rPr lang="en-US" b="1"/>
                      <a:t>42.9%</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dLbl>
              <c:idx val="2"/>
              <c:layout/>
              <c:tx>
                <c:rich>
                  <a:bodyPr/>
                  <a:lstStyle/>
                  <a:p>
                    <a:r>
                      <a:rPr lang="en-US" b="1"/>
                      <a:t>Tier 1</a:t>
                    </a:r>
                  </a:p>
                  <a:p>
                    <a:r>
                      <a:rPr lang="en-US" b="1"/>
                      <a:t>35.7%</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delete val="1"/>
              <c:extLst>
                <c:ext xmlns:c15="http://schemas.microsoft.com/office/drawing/2012/chart" uri="{CE6537A1-D6FC-4f65-9D91-7224C49458BB}"/>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'By Time Block'!$O$19:$R$19</c:f>
              <c:strCache>
                <c:ptCount val="4"/>
                <c:pt idx="0">
                  <c:v>Dim I: Assessment Info</c:v>
                </c:pt>
                <c:pt idx="1">
                  <c:v>Dim II: Uncertainty Characterization</c:v>
                </c:pt>
                <c:pt idx="2">
                  <c:v>Dim III: Stock Status</c:v>
                </c:pt>
                <c:pt idx="3">
                  <c:v>Dim IV: PSA Risk Analysis</c:v>
                </c:pt>
              </c:strCache>
            </c:strRef>
          </c:cat>
          <c:val>
            <c:numRef>
              <c:f>'By Time Block'!$O$42:$R$42</c:f>
              <c:numCache>
                <c:formatCode>General</c:formatCode>
                <c:ptCount val="4"/>
                <c:pt idx="0">
                  <c:v>6</c:v>
                </c:pt>
                <c:pt idx="1">
                  <c:v>0</c:v>
                </c:pt>
                <c:pt idx="2">
                  <c:v>5</c:v>
                </c:pt>
                <c:pt idx="3">
                  <c:v>0</c:v>
                </c:pt>
              </c:numCache>
            </c:numRef>
          </c:val>
        </c:ser>
        <c:ser>
          <c:idx val="1"/>
          <c:order val="1"/>
          <c:tx>
            <c:strRef>
              <c:f>'By Time Block'!$N$43</c:f>
              <c:strCache>
                <c:ptCount val="1"/>
                <c:pt idx="0">
                  <c:v>Tier 2</c:v>
                </c:pt>
              </c:strCache>
            </c:strRef>
          </c:tx>
          <c:spPr>
            <a:solidFill>
              <a:srgbClr val="9F2EA2"/>
            </a:solidFill>
          </c:spPr>
          <c:invertIfNegative val="0"/>
          <c:dLbls>
            <c:dLbl>
              <c:idx val="0"/>
              <c:layout/>
              <c:tx>
                <c:rich>
                  <a:bodyPr/>
                  <a:lstStyle/>
                  <a:p>
                    <a:r>
                      <a:rPr lang="en-US" b="1"/>
                      <a:t>Tier 2</a:t>
                    </a:r>
                  </a:p>
                  <a:p>
                    <a:r>
                      <a:rPr lang="en-US" b="1"/>
                      <a:t>57.1%</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1"/>
              <c:layout/>
              <c:tx>
                <c:rich>
                  <a:bodyPr/>
                  <a:lstStyle/>
                  <a:p>
                    <a:r>
                      <a:rPr lang="en-US" b="1"/>
                      <a:t>High</a:t>
                    </a:r>
                  </a:p>
                  <a:p>
                    <a:r>
                      <a:rPr lang="en-US" b="1"/>
                      <a:t>50.0%</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2"/>
              <c:layout/>
              <c:tx>
                <c:rich>
                  <a:bodyPr/>
                  <a:lstStyle/>
                  <a:p>
                    <a:r>
                      <a:rPr lang="en-US" b="1"/>
                      <a:t>Tier 2</a:t>
                    </a:r>
                  </a:p>
                  <a:p>
                    <a:r>
                      <a:rPr lang="en-US" b="1"/>
                      <a:t>28.6%</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layout/>
              <c:tx>
                <c:rich>
                  <a:bodyPr/>
                  <a:lstStyle/>
                  <a:p>
                    <a:r>
                      <a:rPr lang="en-US" b="1"/>
                      <a:t>Medium</a:t>
                    </a:r>
                  </a:p>
                  <a:p>
                    <a:r>
                      <a:rPr lang="en-US" b="1"/>
                      <a:t>Risk</a:t>
                    </a:r>
                  </a:p>
                  <a:p>
                    <a:r>
                      <a:rPr lang="en-US" b="1"/>
                      <a:t>50.0%</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'By Time Block'!$O$19:$R$19</c:f>
              <c:strCache>
                <c:ptCount val="4"/>
                <c:pt idx="0">
                  <c:v>Dim I: Assessment Info</c:v>
                </c:pt>
                <c:pt idx="1">
                  <c:v>Dim II: Uncertainty Characterization</c:v>
                </c:pt>
                <c:pt idx="2">
                  <c:v>Dim III: Stock Status</c:v>
                </c:pt>
                <c:pt idx="3">
                  <c:v>Dim IV: PSA Risk Analysis</c:v>
                </c:pt>
              </c:strCache>
            </c:strRef>
          </c:cat>
          <c:val>
            <c:numRef>
              <c:f>'By Time Block'!$O$43:$R$43</c:f>
              <c:numCache>
                <c:formatCode>General</c:formatCode>
                <c:ptCount val="4"/>
                <c:pt idx="0">
                  <c:v>8</c:v>
                </c:pt>
                <c:pt idx="1">
                  <c:v>7</c:v>
                </c:pt>
                <c:pt idx="2">
                  <c:v>4</c:v>
                </c:pt>
                <c:pt idx="3">
                  <c:v>7</c:v>
                </c:pt>
              </c:numCache>
            </c:numRef>
          </c:val>
        </c:ser>
        <c:ser>
          <c:idx val="2"/>
          <c:order val="2"/>
          <c:tx>
            <c:strRef>
              <c:f>'By Time Block'!$N$44</c:f>
              <c:strCache>
                <c:ptCount val="1"/>
                <c:pt idx="0">
                  <c:v>Tier 3</c:v>
                </c:pt>
              </c:strCache>
            </c:strRef>
          </c:tx>
          <c:spPr>
            <a:solidFill>
              <a:srgbClr val="00B050"/>
            </a:solidFill>
          </c:spPr>
          <c:invertIfNegative val="0"/>
          <c:dLbls>
            <c:dLbl>
              <c:idx val="0"/>
              <c:delete val="1"/>
              <c:extLst>
                <c:ext xmlns:c15="http://schemas.microsoft.com/office/drawing/2012/chart" uri="{CE6537A1-D6FC-4f65-9D91-7224C49458BB}"/>
              </c:extLst>
            </c:dLbl>
            <c:dLbl>
              <c:idx val="1"/>
              <c:layout/>
              <c:tx>
                <c:rich>
                  <a:bodyPr/>
                  <a:lstStyle/>
                  <a:p>
                    <a:r>
                      <a:rPr lang="en-US" b="1"/>
                      <a:t>Medium</a:t>
                    </a:r>
                  </a:p>
                  <a:p>
                    <a:r>
                      <a:rPr lang="en-US" b="1"/>
                      <a:t>50.0%</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2"/>
              <c:layout/>
              <c:tx>
                <c:rich>
                  <a:bodyPr/>
                  <a:lstStyle/>
                  <a:p>
                    <a:r>
                      <a:rPr lang="en-US" b="1"/>
                      <a:t>Tier 3</a:t>
                    </a:r>
                  </a:p>
                  <a:p>
                    <a:r>
                      <a:rPr lang="en-US" b="1"/>
                      <a:t>21.4%</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layout/>
              <c:tx>
                <c:rich>
                  <a:bodyPr/>
                  <a:lstStyle/>
                  <a:p>
                    <a:r>
                      <a:rPr lang="en-US" b="1"/>
                      <a:t>High Risk</a:t>
                    </a:r>
                  </a:p>
                  <a:p>
                    <a:r>
                      <a:rPr lang="en-US" b="1"/>
                      <a:t>50.0%</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'By Time Block'!$O$19:$R$19</c:f>
              <c:strCache>
                <c:ptCount val="4"/>
                <c:pt idx="0">
                  <c:v>Dim I: Assessment Info</c:v>
                </c:pt>
                <c:pt idx="1">
                  <c:v>Dim II: Uncertainty Characterization</c:v>
                </c:pt>
                <c:pt idx="2">
                  <c:v>Dim III: Stock Status</c:v>
                </c:pt>
                <c:pt idx="3">
                  <c:v>Dim IV: PSA Risk Analysis</c:v>
                </c:pt>
              </c:strCache>
            </c:strRef>
          </c:cat>
          <c:val>
            <c:numRef>
              <c:f>'By Time Block'!$O$44:$R$44</c:f>
              <c:numCache>
                <c:formatCode>General</c:formatCode>
                <c:ptCount val="4"/>
                <c:pt idx="0">
                  <c:v>0</c:v>
                </c:pt>
                <c:pt idx="1">
                  <c:v>7</c:v>
                </c:pt>
                <c:pt idx="2">
                  <c:v>3</c:v>
                </c:pt>
                <c:pt idx="3">
                  <c:v>7</c:v>
                </c:pt>
              </c:numCache>
            </c:numRef>
          </c:val>
        </c:ser>
        <c:ser>
          <c:idx val="3"/>
          <c:order val="3"/>
          <c:tx>
            <c:strRef>
              <c:f>'By Time Block'!$N$45</c:f>
              <c:strCache>
                <c:ptCount val="1"/>
                <c:pt idx="0">
                  <c:v>Tier 4</c:v>
                </c:pt>
              </c:strCache>
            </c:strRef>
          </c:tx>
          <c:spPr>
            <a:solidFill>
              <a:srgbClr val="F83C0F"/>
            </a:solidFill>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layout/>
              <c:tx>
                <c:rich>
                  <a:bodyPr/>
                  <a:lstStyle/>
                  <a:p>
                    <a:r>
                      <a:rPr lang="en-US" b="1"/>
                      <a:t>Tier 4</a:t>
                    </a:r>
                  </a:p>
                  <a:p>
                    <a:r>
                      <a:rPr lang="en-US" b="1"/>
                      <a:t>14.3%</a:t>
                    </a:r>
                    <a:endParaRPr lang="en-US"/>
                  </a:p>
                </c:rich>
              </c:tx>
              <c:showLegendKey val="0"/>
              <c:showVal val="0"/>
              <c:showCatName val="0"/>
              <c:showSerName val="1"/>
              <c:showPercent val="0"/>
              <c:showBubbleSize val="0"/>
              <c:extLst>
                <c:ext xmlns:c15="http://schemas.microsoft.com/office/drawing/2012/chart" uri="{CE6537A1-D6FC-4f65-9D91-7224C49458BB}">
                  <c15:layout/>
                </c:ext>
              </c:extLst>
            </c:dLbl>
            <c:dLbl>
              <c:idx val="3"/>
              <c:delete val="1"/>
              <c:extLst>
                <c:ext xmlns:c15="http://schemas.microsoft.com/office/drawing/2012/chart" uri="{CE6537A1-D6FC-4f65-9D91-7224C49458BB}"/>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'By Time Block'!$O$19:$R$19</c:f>
              <c:strCache>
                <c:ptCount val="4"/>
                <c:pt idx="0">
                  <c:v>Dim I: Assessment Info</c:v>
                </c:pt>
                <c:pt idx="1">
                  <c:v>Dim II: Uncertainty Characterization</c:v>
                </c:pt>
                <c:pt idx="2">
                  <c:v>Dim III: Stock Status</c:v>
                </c:pt>
                <c:pt idx="3">
                  <c:v>Dim IV: PSA Risk Analysis</c:v>
                </c:pt>
              </c:strCache>
            </c:strRef>
          </c:cat>
          <c:val>
            <c:numRef>
              <c:f>'By Time Block'!$O$45:$R$45</c:f>
              <c:numCache>
                <c:formatCode>General</c:formatCode>
                <c:ptCount val="4"/>
                <c:pt idx="0">
                  <c:v>0</c:v>
                </c:pt>
                <c:pt idx="1">
                  <c:v>0</c:v>
                </c:pt>
                <c:pt idx="2">
                  <c:v>2</c:v>
                </c:pt>
                <c:pt idx="3">
                  <c:v>0</c:v>
                </c:pt>
              </c:numCache>
            </c:numRef>
          </c:val>
        </c:ser>
        <c:ser>
          <c:idx val="4"/>
          <c:order val="4"/>
          <c:tx>
            <c:strRef>
              <c:f>'By Time Block'!$N$46</c:f>
              <c:strCache>
                <c:ptCount val="1"/>
                <c:pt idx="0">
                  <c:v>Tier 5</c:v>
                </c:pt>
              </c:strCache>
            </c:strRef>
          </c:tx>
          <c:spPr>
            <a:solidFill>
              <a:schemeClr val="accent2"/>
            </a:solidFill>
          </c:spPr>
          <c:invertIfNegative val="0"/>
          <c:cat>
            <c:strRef>
              <c:f>'By Time Block'!$O$19:$R$19</c:f>
              <c:strCache>
                <c:ptCount val="4"/>
                <c:pt idx="0">
                  <c:v>Dim I: Assessment Info</c:v>
                </c:pt>
                <c:pt idx="1">
                  <c:v>Dim II: Uncertainty Characterization</c:v>
                </c:pt>
                <c:pt idx="2">
                  <c:v>Dim III: Stock Status</c:v>
                </c:pt>
                <c:pt idx="3">
                  <c:v>Dim IV: PSA Risk Analysis</c:v>
                </c:pt>
              </c:strCache>
            </c:strRef>
          </c:cat>
          <c:val>
            <c:numRef>
              <c:f>'By Time Block'!$O$46:$R$46</c:f>
              <c:numCache>
                <c:formatCode>General</c:formatCode>
                <c:ptCount val="4"/>
                <c:pt idx="0">
                  <c:v>0</c:v>
                </c:pt>
                <c:pt idx="1">
                  <c:v>0</c:v>
                </c:pt>
                <c:pt idx="2">
                  <c:v>0</c:v>
                </c:pt>
                <c:pt idx="3">
                  <c:v>0</c:v>
                </c:pt>
              </c:numCache>
            </c:numRef>
          </c:val>
        </c:ser>
        <c:dLbls>
          <c:showLegendKey val="0"/>
          <c:showVal val="0"/>
          <c:showCatName val="0"/>
          <c:showSerName val="0"/>
          <c:showPercent val="0"/>
          <c:showBubbleSize val="0"/>
        </c:dLbls>
        <c:gapWidth val="100"/>
        <c:overlap val="100"/>
        <c:axId val="349422592"/>
        <c:axId val="349343104"/>
      </c:barChart>
      <c:catAx>
        <c:axId val="349422592"/>
        <c:scaling>
          <c:orientation val="minMax"/>
        </c:scaling>
        <c:delete val="0"/>
        <c:axPos val="b"/>
        <c:numFmt formatCode="General" sourceLinked="0"/>
        <c:majorTickMark val="out"/>
        <c:minorTickMark val="none"/>
        <c:tickLblPos val="nextTo"/>
        <c:crossAx val="349343104"/>
        <c:crosses val="autoZero"/>
        <c:auto val="1"/>
        <c:lblAlgn val="ctr"/>
        <c:lblOffset val="100"/>
        <c:noMultiLvlLbl val="0"/>
      </c:catAx>
      <c:valAx>
        <c:axId val="349343104"/>
        <c:scaling>
          <c:orientation val="minMax"/>
        </c:scaling>
        <c:delete val="0"/>
        <c:axPos val="l"/>
        <c:majorGridlines/>
        <c:numFmt formatCode="0%" sourceLinked="1"/>
        <c:majorTickMark val="out"/>
        <c:minorTickMark val="none"/>
        <c:tickLblPos val="nextTo"/>
        <c:crossAx val="34942259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 Frequency</a:t>
            </a:r>
          </a:p>
        </c:rich>
      </c:tx>
      <c:layout/>
      <c:overlay val="0"/>
      <c:spPr>
        <a:noFill/>
        <a:ln>
          <a:noFill/>
        </a:ln>
        <a:effectLst/>
      </c:spPr>
    </c:title>
    <c:autoTitleDeleted val="0"/>
    <c:plotArea>
      <c:layout/>
      <c:barChart>
        <c:barDir val="col"/>
        <c:grouping val="clustered"/>
        <c:varyColors val="0"/>
        <c:ser>
          <c:idx val="0"/>
          <c:order val="0"/>
          <c:tx>
            <c:strRef>
              <c:f>'Pstar freq'!$E$1</c:f>
              <c:strCache>
                <c:ptCount val="1"/>
                <c:pt idx="0">
                  <c:v>Frequency</c:v>
                </c:pt>
              </c:strCache>
            </c:strRef>
          </c:tx>
          <c:spPr>
            <a:solidFill>
              <a:schemeClr val="accent1"/>
            </a:solidFill>
            <a:ln>
              <a:noFill/>
            </a:ln>
            <a:effectLst/>
          </c:spPr>
          <c:invertIfNegative val="0"/>
          <c:cat>
            <c:numRef>
              <c:f>'Pstar freq'!$D$2:$D$7</c:f>
              <c:numCache>
                <c:formatCode>0%</c:formatCode>
                <c:ptCount val="6"/>
                <c:pt idx="0">
                  <c:v>0.15</c:v>
                </c:pt>
                <c:pt idx="1">
                  <c:v>0.2</c:v>
                </c:pt>
                <c:pt idx="2">
                  <c:v>0.25</c:v>
                </c:pt>
                <c:pt idx="3">
                  <c:v>0.3</c:v>
                </c:pt>
                <c:pt idx="4">
                  <c:v>0.35</c:v>
                </c:pt>
                <c:pt idx="5">
                  <c:v>0.4</c:v>
                </c:pt>
              </c:numCache>
            </c:numRef>
          </c:cat>
          <c:val>
            <c:numRef>
              <c:f>'Pstar freq'!$E$2:$E$7</c:f>
              <c:numCache>
                <c:formatCode>General</c:formatCode>
                <c:ptCount val="6"/>
                <c:pt idx="0">
                  <c:v>2</c:v>
                </c:pt>
                <c:pt idx="1">
                  <c:v>0</c:v>
                </c:pt>
                <c:pt idx="2">
                  <c:v>1</c:v>
                </c:pt>
                <c:pt idx="3">
                  <c:v>12</c:v>
                </c:pt>
                <c:pt idx="4">
                  <c:v>5</c:v>
                </c:pt>
                <c:pt idx="5">
                  <c:v>8</c:v>
                </c:pt>
              </c:numCache>
            </c:numRef>
          </c:val>
        </c:ser>
        <c:dLbls>
          <c:showLegendKey val="0"/>
          <c:showVal val="0"/>
          <c:showCatName val="0"/>
          <c:showSerName val="0"/>
          <c:showPercent val="0"/>
          <c:showBubbleSize val="0"/>
        </c:dLbls>
        <c:gapWidth val="219"/>
        <c:overlap val="-27"/>
        <c:axId val="349244416"/>
        <c:axId val="348278144"/>
      </c:barChart>
      <c:catAx>
        <c:axId val="349244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 Value</a:t>
                </a:r>
              </a:p>
            </c:rich>
          </c:tx>
          <c:layout/>
          <c:overlay val="0"/>
          <c:spPr>
            <a:noFill/>
            <a:ln>
              <a:noFill/>
            </a:ln>
            <a:effectLst/>
          </c:sp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278144"/>
        <c:crosses val="autoZero"/>
        <c:auto val="1"/>
        <c:lblAlgn val="ctr"/>
        <c:lblOffset val="100"/>
        <c:noMultiLvlLbl val="0"/>
      </c:catAx>
      <c:valAx>
        <c:axId val="348278144"/>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a:t>
                </a:r>
              </a:p>
            </c:rich>
          </c:tx>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244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'Pstar vs Dim I'!$B$1</c:f>
              <c:strCache>
                <c:ptCount val="1"/>
                <c:pt idx="0">
                  <c:v>P*</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0"/>
            <c:trendlineLbl>
              <c:layout>
                <c:manualLayout>
                  <c:x val="-0.21205536358314922"/>
                  <c:y val="-2.2632170978627672E-2"/>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rendlineLbl>
          </c:trendline>
          <c:xVal>
            <c:numRef>
              <c:f>'Pstar vs Dim I'!$A$2:$A$30</c:f>
              <c:numCache>
                <c:formatCode>General</c:formatCode>
                <c:ptCount val="29"/>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2</c:v>
                </c:pt>
                <c:pt idx="15">
                  <c:v>2</c:v>
                </c:pt>
                <c:pt idx="16">
                  <c:v>2</c:v>
                </c:pt>
                <c:pt idx="17">
                  <c:v>2</c:v>
                </c:pt>
                <c:pt idx="18">
                  <c:v>2</c:v>
                </c:pt>
                <c:pt idx="19">
                  <c:v>2</c:v>
                </c:pt>
                <c:pt idx="20">
                  <c:v>2</c:v>
                </c:pt>
                <c:pt idx="21">
                  <c:v>2</c:v>
                </c:pt>
                <c:pt idx="22">
                  <c:v>2</c:v>
                </c:pt>
                <c:pt idx="23">
                  <c:v>2</c:v>
                </c:pt>
                <c:pt idx="24">
                  <c:v>2</c:v>
                </c:pt>
                <c:pt idx="25">
                  <c:v>3</c:v>
                </c:pt>
                <c:pt idx="26">
                  <c:v>3</c:v>
                </c:pt>
                <c:pt idx="27">
                  <c:v>4</c:v>
                </c:pt>
                <c:pt idx="28">
                  <c:v>4</c:v>
                </c:pt>
              </c:numCache>
            </c:numRef>
          </c:xVal>
          <c:yVal>
            <c:numRef>
              <c:f>'Pstar vs Dim I'!$B$2:$B$30</c:f>
              <c:numCache>
                <c:formatCode>0.0%</c:formatCode>
                <c:ptCount val="29"/>
                <c:pt idx="0">
                  <c:v>0.27500000000000002</c:v>
                </c:pt>
                <c:pt idx="1">
                  <c:v>0.3</c:v>
                </c:pt>
                <c:pt idx="2">
                  <c:v>0.3</c:v>
                </c:pt>
                <c:pt idx="3">
                  <c:v>0.32500000000000001</c:v>
                </c:pt>
                <c:pt idx="4">
                  <c:v>0.32500000000000001</c:v>
                </c:pt>
                <c:pt idx="5">
                  <c:v>0.35</c:v>
                </c:pt>
                <c:pt idx="6">
                  <c:v>0.35</c:v>
                </c:pt>
                <c:pt idx="7">
                  <c:v>0.35</c:v>
                </c:pt>
                <c:pt idx="8">
                  <c:v>0.375</c:v>
                </c:pt>
                <c:pt idx="9">
                  <c:v>0.375</c:v>
                </c:pt>
                <c:pt idx="10">
                  <c:v>0.375</c:v>
                </c:pt>
                <c:pt idx="11">
                  <c:v>0.4</c:v>
                </c:pt>
                <c:pt idx="12">
                  <c:v>0.4</c:v>
                </c:pt>
                <c:pt idx="13">
                  <c:v>0.4</c:v>
                </c:pt>
                <c:pt idx="14">
                  <c:v>0.27500000000000002</c:v>
                </c:pt>
                <c:pt idx="15">
                  <c:v>0.27500000000000002</c:v>
                </c:pt>
                <c:pt idx="16">
                  <c:v>0.27500000000000002</c:v>
                </c:pt>
                <c:pt idx="17">
                  <c:v>0.3</c:v>
                </c:pt>
                <c:pt idx="18">
                  <c:v>0.3</c:v>
                </c:pt>
                <c:pt idx="19">
                  <c:v>0.3</c:v>
                </c:pt>
                <c:pt idx="20">
                  <c:v>0.3</c:v>
                </c:pt>
                <c:pt idx="21">
                  <c:v>0.3</c:v>
                </c:pt>
                <c:pt idx="22">
                  <c:v>0.32500000000000001</c:v>
                </c:pt>
                <c:pt idx="23">
                  <c:v>0.4</c:v>
                </c:pt>
                <c:pt idx="24">
                  <c:v>0.4</c:v>
                </c:pt>
                <c:pt idx="25">
                  <c:v>0.25</c:v>
                </c:pt>
                <c:pt idx="26">
                  <c:v>0.27500000000000002</c:v>
                </c:pt>
                <c:pt idx="27">
                  <c:v>0.125</c:v>
                </c:pt>
                <c:pt idx="28">
                  <c:v>0.125</c:v>
                </c:pt>
              </c:numCache>
            </c:numRef>
          </c:yVal>
          <c:smooth val="0"/>
        </c:ser>
        <c:dLbls>
          <c:showLegendKey val="0"/>
          <c:showVal val="0"/>
          <c:showCatName val="0"/>
          <c:showSerName val="0"/>
          <c:showPercent val="0"/>
          <c:showBubbleSize val="0"/>
        </c:dLbls>
        <c:axId val="348281024"/>
        <c:axId val="348281600"/>
      </c:scatterChart>
      <c:valAx>
        <c:axId val="348281024"/>
        <c:scaling>
          <c:orientation val="minMax"/>
          <c:max val="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sz="1100" baseline="0">
                    <a:solidFill>
                      <a:schemeClr val="tx1"/>
                    </a:solidFill>
                  </a:rPr>
                  <a:t>Dim I Tier</a:t>
                </a:r>
              </a:p>
            </c:rich>
          </c:tx>
          <c:layout/>
          <c:overlay val="0"/>
          <c:spPr>
            <a:noFill/>
            <a:ln>
              <a:noFill/>
            </a:ln>
            <a:effectLst/>
          </c:spPr>
        </c:title>
        <c:numFmt formatCode="General" sourceLinked="1"/>
        <c:majorTickMark val="none"/>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48281600"/>
        <c:crosses val="autoZero"/>
        <c:crossBetween val="midCat"/>
        <c:majorUnit val="1"/>
      </c:valAx>
      <c:valAx>
        <c:axId val="348281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sz="1100" baseline="0">
                    <a:solidFill>
                      <a:schemeClr val="tx1"/>
                    </a:solidFill>
                  </a:rPr>
                  <a:t>P* Value</a:t>
                </a:r>
              </a:p>
            </c:rich>
          </c:tx>
          <c:layout/>
          <c:overlay val="0"/>
          <c:spPr>
            <a:noFill/>
            <a:ln>
              <a:noFill/>
            </a:ln>
            <a:effectLst/>
          </c:spPr>
        </c:title>
        <c:numFmt formatCode="0.0%" sourceLinked="1"/>
        <c:majorTickMark val="none"/>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48281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7</xdr:col>
      <xdr:colOff>209549</xdr:colOff>
      <xdr:row>6</xdr:row>
      <xdr:rowOff>161924</xdr:rowOff>
    </xdr:from>
    <xdr:to>
      <xdr:col>19</xdr:col>
      <xdr:colOff>438150</xdr:colOff>
      <xdr:row>30</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19</xdr:row>
      <xdr:rowOff>180975</xdr:rowOff>
    </xdr:from>
    <xdr:to>
      <xdr:col>7</xdr:col>
      <xdr:colOff>323850</xdr:colOff>
      <xdr:row>34</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20</xdr:row>
      <xdr:rowOff>0</xdr:rowOff>
    </xdr:from>
    <xdr:to>
      <xdr:col>16</xdr:col>
      <xdr:colOff>304800</xdr:colOff>
      <xdr:row>34</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0</xdr:rowOff>
    </xdr:from>
    <xdr:to>
      <xdr:col>7</xdr:col>
      <xdr:colOff>304800</xdr:colOff>
      <xdr:row>49</xdr:row>
      <xdr:rowOff>76200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35</xdr:row>
      <xdr:rowOff>0</xdr:rowOff>
    </xdr:from>
    <xdr:to>
      <xdr:col>16</xdr:col>
      <xdr:colOff>304800</xdr:colOff>
      <xdr:row>49</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12</xdr:col>
      <xdr:colOff>228601</xdr:colOff>
      <xdr:row>34</xdr:row>
      <xdr:rowOff>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9525</xdr:rowOff>
    </xdr:from>
    <xdr:to>
      <xdr:col>12</xdr:col>
      <xdr:colOff>228601</xdr:colOff>
      <xdr:row>59</xdr:row>
      <xdr:rowOff>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269874</xdr:colOff>
      <xdr:row>0</xdr:row>
      <xdr:rowOff>85724</xdr:rowOff>
    </xdr:from>
    <xdr:to>
      <xdr:col>16</xdr:col>
      <xdr:colOff>31749</xdr:colOff>
      <xdr:row>20</xdr:row>
      <xdr:rowOff>50799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101599</xdr:colOff>
      <xdr:row>1</xdr:row>
      <xdr:rowOff>28574</xdr:rowOff>
    </xdr:from>
    <xdr:to>
      <xdr:col>15</xdr:col>
      <xdr:colOff>15874</xdr:colOff>
      <xdr:row>22</xdr:row>
      <xdr:rowOff>139699</xdr:rowOff>
    </xdr:to>
    <xdr:grpSp>
      <xdr:nvGrpSpPr>
        <xdr:cNvPr id="5" name="Group 4"/>
        <xdr:cNvGrpSpPr/>
      </xdr:nvGrpSpPr>
      <xdr:grpSpPr>
        <a:xfrm>
          <a:off x="2799079" y="219074"/>
          <a:ext cx="6619875" cy="4058285"/>
          <a:chOff x="2759074" y="219074"/>
          <a:chExt cx="6619875" cy="4044950"/>
        </a:xfrm>
      </xdr:grpSpPr>
      <xdr:graphicFrame macro="">
        <xdr:nvGraphicFramePr>
          <xdr:cNvPr id="2" name="Chart 1"/>
          <xdr:cNvGraphicFramePr/>
        </xdr:nvGraphicFramePr>
        <xdr:xfrm>
          <a:off x="2759074" y="219074"/>
          <a:ext cx="6619875" cy="40449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2"/>
          <xdr:cNvSpPr txBox="1"/>
        </xdr:nvSpPr>
        <xdr:spPr>
          <a:xfrm>
            <a:off x="3352800" y="3743325"/>
            <a:ext cx="3905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sp macro="" textlink="">
        <xdr:nvSpPr>
          <xdr:cNvPr id="4" name="TextBox 3"/>
          <xdr:cNvSpPr txBox="1"/>
        </xdr:nvSpPr>
        <xdr:spPr>
          <a:xfrm>
            <a:off x="8943975" y="3762375"/>
            <a:ext cx="3905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476249</xdr:colOff>
      <xdr:row>1</xdr:row>
      <xdr:rowOff>25399</xdr:rowOff>
    </xdr:from>
    <xdr:to>
      <xdr:col>16</xdr:col>
      <xdr:colOff>504824</xdr:colOff>
      <xdr:row>24</xdr:row>
      <xdr:rowOff>28574</xdr:rowOff>
    </xdr:to>
    <xdr:grpSp>
      <xdr:nvGrpSpPr>
        <xdr:cNvPr id="5" name="Group 4"/>
        <xdr:cNvGrpSpPr/>
      </xdr:nvGrpSpPr>
      <xdr:grpSpPr>
        <a:xfrm>
          <a:off x="3211829" y="215899"/>
          <a:ext cx="7343775" cy="4323715"/>
          <a:chOff x="3171824" y="215899"/>
          <a:chExt cx="7343775" cy="4308475"/>
        </a:xfrm>
      </xdr:grpSpPr>
      <xdr:graphicFrame macro="">
        <xdr:nvGraphicFramePr>
          <xdr:cNvPr id="2" name="Chart 1"/>
          <xdr:cNvGraphicFramePr/>
        </xdr:nvGraphicFramePr>
        <xdr:xfrm>
          <a:off x="3171824" y="215899"/>
          <a:ext cx="7343775" cy="43084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2"/>
          <xdr:cNvSpPr txBox="1"/>
        </xdr:nvSpPr>
        <xdr:spPr>
          <a:xfrm>
            <a:off x="3790950" y="3990975"/>
            <a:ext cx="2286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sp macro="" textlink="">
        <xdr:nvSpPr>
          <xdr:cNvPr id="4" name="TextBox 3"/>
          <xdr:cNvSpPr txBox="1"/>
        </xdr:nvSpPr>
        <xdr:spPr>
          <a:xfrm>
            <a:off x="10201275" y="4019550"/>
            <a:ext cx="2286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C11" sqref="C11"/>
    </sheetView>
  </sheetViews>
  <sheetFormatPr defaultRowHeight="14.4" x14ac:dyDescent="0.3"/>
  <cols>
    <col min="2" max="3" width="33.109375" customWidth="1"/>
    <col min="4" max="4" width="30.88671875" customWidth="1"/>
    <col min="5" max="5" width="27.6640625" customWidth="1"/>
  </cols>
  <sheetData>
    <row r="1" spans="1:5" x14ac:dyDescent="0.3">
      <c r="A1" s="51" t="s">
        <v>79</v>
      </c>
      <c r="B1" s="1" t="s">
        <v>52</v>
      </c>
      <c r="C1" s="1" t="s">
        <v>53</v>
      </c>
      <c r="D1" s="1" t="s">
        <v>54</v>
      </c>
      <c r="E1" s="1" t="s">
        <v>55</v>
      </c>
    </row>
    <row r="2" spans="1:5" x14ac:dyDescent="0.3">
      <c r="A2" s="51"/>
      <c r="B2" s="1" t="s">
        <v>65</v>
      </c>
      <c r="C2" s="1" t="s">
        <v>56</v>
      </c>
      <c r="D2" s="1" t="s">
        <v>57</v>
      </c>
      <c r="E2" s="1" t="s">
        <v>58</v>
      </c>
    </row>
    <row r="3" spans="1:5" ht="62.25" customHeight="1" x14ac:dyDescent="0.3">
      <c r="A3" s="12" t="s">
        <v>29</v>
      </c>
      <c r="B3" s="13" t="s">
        <v>60</v>
      </c>
      <c r="C3" s="13" t="s">
        <v>66</v>
      </c>
      <c r="D3" s="13" t="s">
        <v>71</v>
      </c>
      <c r="E3" s="13" t="s">
        <v>76</v>
      </c>
    </row>
    <row r="4" spans="1:5" ht="61.5" customHeight="1" x14ac:dyDescent="0.3">
      <c r="A4" s="14" t="s">
        <v>17</v>
      </c>
      <c r="B4" s="13" t="s">
        <v>61</v>
      </c>
      <c r="C4" s="13" t="s">
        <v>67</v>
      </c>
      <c r="D4" s="13" t="s">
        <v>72</v>
      </c>
      <c r="E4" s="13" t="s">
        <v>77</v>
      </c>
    </row>
    <row r="5" spans="1:5" ht="71.25" customHeight="1" x14ac:dyDescent="0.35">
      <c r="A5" s="14" t="s">
        <v>18</v>
      </c>
      <c r="B5" s="13" t="s">
        <v>62</v>
      </c>
      <c r="C5" s="13" t="s">
        <v>68</v>
      </c>
      <c r="D5" s="13" t="s">
        <v>73</v>
      </c>
      <c r="E5" s="13" t="s">
        <v>78</v>
      </c>
    </row>
    <row r="6" spans="1:5" ht="32.25" customHeight="1" x14ac:dyDescent="0.35">
      <c r="A6" s="14" t="s">
        <v>19</v>
      </c>
      <c r="B6" s="13" t="s">
        <v>63</v>
      </c>
      <c r="C6" s="13" t="s">
        <v>69</v>
      </c>
      <c r="D6" s="13" t="s">
        <v>74</v>
      </c>
      <c r="E6" s="14" t="s">
        <v>59</v>
      </c>
    </row>
    <row r="7" spans="1:5" ht="48.75" customHeight="1" x14ac:dyDescent="0.35">
      <c r="A7" s="14" t="s">
        <v>43</v>
      </c>
      <c r="B7" s="13" t="s">
        <v>64</v>
      </c>
      <c r="C7" s="13" t="s">
        <v>70</v>
      </c>
      <c r="D7" s="13" t="s">
        <v>75</v>
      </c>
      <c r="E7" s="14" t="s">
        <v>59</v>
      </c>
    </row>
  </sheetData>
  <mergeCells count="1">
    <mergeCell ref="A1:A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workbookViewId="0">
      <selection activeCell="C28" sqref="C28:C30"/>
    </sheetView>
  </sheetViews>
  <sheetFormatPr defaultColWidth="9.109375" defaultRowHeight="14.4" x14ac:dyDescent="0.3"/>
  <cols>
    <col min="1" max="1" width="17.88671875" style="2" bestFit="1" customWidth="1"/>
    <col min="2" max="16384" width="9.109375" style="2"/>
  </cols>
  <sheetData>
    <row r="1" spans="1:14" ht="15" x14ac:dyDescent="0.35">
      <c r="A1" s="7" t="s">
        <v>0</v>
      </c>
      <c r="B1" s="1" t="s">
        <v>22</v>
      </c>
      <c r="C1" s="1" t="s">
        <v>16</v>
      </c>
      <c r="D1" s="1" t="s">
        <v>23</v>
      </c>
      <c r="E1" s="8" t="s">
        <v>24</v>
      </c>
      <c r="F1" s="8" t="s">
        <v>25</v>
      </c>
      <c r="G1" s="8" t="s">
        <v>26</v>
      </c>
      <c r="J1" s="3" t="s">
        <v>44</v>
      </c>
      <c r="K1" s="2" t="s">
        <v>48</v>
      </c>
      <c r="L1" s="2" t="s">
        <v>49</v>
      </c>
      <c r="M1" s="2" t="s">
        <v>50</v>
      </c>
      <c r="N1" s="2" t="s">
        <v>51</v>
      </c>
    </row>
    <row r="2" spans="1:14" ht="15" x14ac:dyDescent="0.35">
      <c r="A2" s="4" t="s">
        <v>1</v>
      </c>
      <c r="B2" s="4">
        <v>2009</v>
      </c>
      <c r="C2" s="6">
        <v>0.35</v>
      </c>
      <c r="D2" s="4">
        <v>1</v>
      </c>
      <c r="E2" s="4">
        <v>3</v>
      </c>
      <c r="F2" s="5">
        <v>3</v>
      </c>
      <c r="G2" s="5">
        <v>2</v>
      </c>
      <c r="J2" s="2" t="s">
        <v>29</v>
      </c>
      <c r="K2" s="2">
        <v>14</v>
      </c>
      <c r="L2" s="2">
        <v>0</v>
      </c>
      <c r="M2" s="2">
        <v>5</v>
      </c>
      <c r="N2" s="2">
        <v>0</v>
      </c>
    </row>
    <row r="3" spans="1:14" x14ac:dyDescent="0.3">
      <c r="A3" s="4" t="s">
        <v>4</v>
      </c>
      <c r="B3" s="5">
        <v>2009</v>
      </c>
      <c r="C3" s="6">
        <v>0.3</v>
      </c>
      <c r="D3" s="4">
        <v>1</v>
      </c>
      <c r="E3" s="4">
        <v>3</v>
      </c>
      <c r="F3" s="5">
        <v>3</v>
      </c>
      <c r="G3" s="5">
        <v>3</v>
      </c>
      <c r="J3" s="2" t="s">
        <v>17</v>
      </c>
      <c r="K3" s="2">
        <v>11</v>
      </c>
      <c r="L3" s="2">
        <v>9</v>
      </c>
      <c r="M3" s="2">
        <v>9</v>
      </c>
      <c r="N3" s="2">
        <v>14</v>
      </c>
    </row>
    <row r="4" spans="1:14" x14ac:dyDescent="0.3">
      <c r="A4" s="4" t="s">
        <v>5</v>
      </c>
      <c r="B4" s="4">
        <v>2009</v>
      </c>
      <c r="C4" s="6">
        <v>0.32500000000000001</v>
      </c>
      <c r="D4" s="4">
        <v>1</v>
      </c>
      <c r="E4" s="4">
        <v>2</v>
      </c>
      <c r="F4" s="4">
        <v>3</v>
      </c>
      <c r="G4" s="5">
        <v>3</v>
      </c>
      <c r="J4" s="2" t="s">
        <v>18</v>
      </c>
      <c r="K4" s="2">
        <v>2</v>
      </c>
      <c r="L4" s="2">
        <v>17</v>
      </c>
      <c r="M4" s="2">
        <v>7</v>
      </c>
      <c r="N4" s="2">
        <v>15</v>
      </c>
    </row>
    <row r="5" spans="1:14" x14ac:dyDescent="0.3">
      <c r="A5" s="4" t="s">
        <v>21</v>
      </c>
      <c r="B5" s="4">
        <v>2009</v>
      </c>
      <c r="C5" s="6">
        <v>0.125</v>
      </c>
      <c r="D5" s="4">
        <v>4</v>
      </c>
      <c r="E5" s="5">
        <v>5</v>
      </c>
      <c r="F5" s="5">
        <v>5</v>
      </c>
      <c r="G5" s="5">
        <v>3</v>
      </c>
      <c r="J5" s="2" t="s">
        <v>19</v>
      </c>
      <c r="K5" s="2">
        <v>2</v>
      </c>
      <c r="L5" s="2">
        <v>1</v>
      </c>
      <c r="M5" s="2">
        <v>4</v>
      </c>
      <c r="N5" s="2" t="s">
        <v>41</v>
      </c>
    </row>
    <row r="6" spans="1:14" x14ac:dyDescent="0.3">
      <c r="A6" s="5" t="s">
        <v>28</v>
      </c>
      <c r="B6" s="5">
        <v>2009</v>
      </c>
      <c r="C6" s="10">
        <v>0.375</v>
      </c>
      <c r="D6" s="4">
        <v>1</v>
      </c>
      <c r="E6" s="4">
        <v>3</v>
      </c>
      <c r="F6" s="4">
        <v>2</v>
      </c>
      <c r="G6" s="4">
        <v>2</v>
      </c>
      <c r="J6" s="2" t="s">
        <v>43</v>
      </c>
      <c r="K6" s="2">
        <v>0</v>
      </c>
      <c r="L6" s="2">
        <v>2</v>
      </c>
      <c r="M6" s="2">
        <v>4</v>
      </c>
      <c r="N6" s="2" t="s">
        <v>41</v>
      </c>
    </row>
    <row r="7" spans="1:14" x14ac:dyDescent="0.3">
      <c r="A7" s="4" t="s">
        <v>20</v>
      </c>
      <c r="B7" s="4">
        <v>2009</v>
      </c>
      <c r="C7" s="6">
        <v>0.125</v>
      </c>
      <c r="D7" s="4">
        <v>4</v>
      </c>
      <c r="E7" s="5">
        <v>5</v>
      </c>
      <c r="F7" s="5">
        <v>5</v>
      </c>
      <c r="G7" s="5">
        <v>3</v>
      </c>
    </row>
    <row r="8" spans="1:14" x14ac:dyDescent="0.3">
      <c r="A8" s="4" t="s">
        <v>13</v>
      </c>
      <c r="B8" s="4">
        <v>2009</v>
      </c>
      <c r="C8" s="6">
        <v>0.27500000000000002</v>
      </c>
      <c r="D8" s="4">
        <v>3</v>
      </c>
      <c r="E8" s="4">
        <v>3</v>
      </c>
      <c r="F8" s="4">
        <v>2</v>
      </c>
      <c r="G8" s="4">
        <v>3</v>
      </c>
    </row>
    <row r="9" spans="1:14" x14ac:dyDescent="0.3">
      <c r="A9" s="4" t="s">
        <v>6</v>
      </c>
      <c r="B9" s="4">
        <v>2009</v>
      </c>
      <c r="C9" s="10">
        <v>0.32500000000000001</v>
      </c>
      <c r="D9" s="5">
        <v>1</v>
      </c>
      <c r="E9" s="5">
        <v>3</v>
      </c>
      <c r="F9" s="5">
        <v>2</v>
      </c>
      <c r="G9" s="5">
        <v>3</v>
      </c>
    </row>
    <row r="10" spans="1:14" x14ac:dyDescent="0.3">
      <c r="A10" s="4" t="s">
        <v>8</v>
      </c>
      <c r="B10" s="4">
        <v>2009</v>
      </c>
      <c r="C10" s="6">
        <v>0.35</v>
      </c>
      <c r="D10" s="4">
        <v>1</v>
      </c>
      <c r="E10" s="5">
        <v>3</v>
      </c>
      <c r="F10" s="5">
        <v>3</v>
      </c>
      <c r="G10" s="5">
        <v>2</v>
      </c>
    </row>
    <row r="11" spans="1:14" x14ac:dyDescent="0.3">
      <c r="A11" s="4" t="s">
        <v>9</v>
      </c>
      <c r="B11" s="4">
        <v>2009</v>
      </c>
      <c r="C11" s="6">
        <v>0.3</v>
      </c>
      <c r="D11" s="4">
        <v>2</v>
      </c>
      <c r="E11" s="5">
        <v>3</v>
      </c>
      <c r="F11" s="5">
        <v>4</v>
      </c>
      <c r="G11" s="5">
        <v>2</v>
      </c>
    </row>
    <row r="12" spans="1:14" x14ac:dyDescent="0.3">
      <c r="A12" s="4" t="s">
        <v>10</v>
      </c>
      <c r="B12" s="4">
        <v>2009</v>
      </c>
      <c r="C12" s="6">
        <v>0.3</v>
      </c>
      <c r="D12" s="4">
        <v>1</v>
      </c>
      <c r="E12" s="4">
        <v>2</v>
      </c>
      <c r="F12" s="5">
        <v>4</v>
      </c>
      <c r="G12" s="5">
        <v>3</v>
      </c>
    </row>
    <row r="13" spans="1:14" x14ac:dyDescent="0.3">
      <c r="A13" s="4" t="s">
        <v>14</v>
      </c>
      <c r="B13" s="4">
        <v>2009</v>
      </c>
      <c r="C13" s="6">
        <v>0.25</v>
      </c>
      <c r="D13" s="4">
        <v>3</v>
      </c>
      <c r="E13" s="4">
        <v>3</v>
      </c>
      <c r="F13" s="4">
        <v>5</v>
      </c>
      <c r="G13" s="4">
        <v>2</v>
      </c>
    </row>
    <row r="14" spans="1:14" x14ac:dyDescent="0.3">
      <c r="A14" s="4" t="s">
        <v>11</v>
      </c>
      <c r="B14" s="4">
        <v>2009</v>
      </c>
      <c r="C14" s="6">
        <v>0.27500000000000002</v>
      </c>
      <c r="D14" s="4">
        <v>2</v>
      </c>
      <c r="E14" s="5">
        <v>3</v>
      </c>
      <c r="F14" s="5">
        <v>5</v>
      </c>
      <c r="G14" s="5">
        <v>2</v>
      </c>
    </row>
    <row r="15" spans="1:14" x14ac:dyDescent="0.3">
      <c r="A15" s="5" t="s">
        <v>27</v>
      </c>
      <c r="B15" s="5">
        <v>2009</v>
      </c>
      <c r="C15" s="6">
        <v>0.375</v>
      </c>
      <c r="D15" s="4">
        <v>1</v>
      </c>
      <c r="E15" s="5">
        <v>3</v>
      </c>
      <c r="F15" s="5">
        <v>2</v>
      </c>
      <c r="G15" s="5">
        <v>2</v>
      </c>
    </row>
    <row r="16" spans="1:14" x14ac:dyDescent="0.3">
      <c r="A16" s="4" t="s">
        <v>2</v>
      </c>
      <c r="B16" s="4">
        <v>2010</v>
      </c>
      <c r="C16" s="6">
        <v>0.27500000000000002</v>
      </c>
      <c r="D16" s="4">
        <v>2</v>
      </c>
      <c r="E16" s="4">
        <v>4</v>
      </c>
      <c r="F16" s="4">
        <v>2</v>
      </c>
      <c r="G16" s="4">
        <v>3</v>
      </c>
    </row>
    <row r="17" spans="1:7" x14ac:dyDescent="0.3">
      <c r="A17" s="4" t="s">
        <v>7</v>
      </c>
      <c r="B17" s="4">
        <v>2010</v>
      </c>
      <c r="C17" s="6">
        <v>0.3</v>
      </c>
      <c r="D17" s="5">
        <v>2</v>
      </c>
      <c r="E17" s="5">
        <v>3</v>
      </c>
      <c r="F17" s="5">
        <v>4</v>
      </c>
      <c r="G17" s="5">
        <v>2</v>
      </c>
    </row>
    <row r="18" spans="1:7" x14ac:dyDescent="0.3">
      <c r="A18" s="5" t="s">
        <v>5</v>
      </c>
      <c r="B18" s="5">
        <v>2011</v>
      </c>
      <c r="C18" s="10">
        <v>0.35</v>
      </c>
      <c r="D18" s="4">
        <v>1</v>
      </c>
      <c r="E18" s="4">
        <v>3</v>
      </c>
      <c r="F18" s="5">
        <v>1</v>
      </c>
      <c r="G18" s="5">
        <v>3</v>
      </c>
    </row>
    <row r="19" spans="1:7" x14ac:dyDescent="0.3">
      <c r="A19" s="4" t="s">
        <v>1</v>
      </c>
      <c r="B19" s="4">
        <v>2012</v>
      </c>
      <c r="C19" s="6">
        <v>0.375</v>
      </c>
      <c r="D19" s="4">
        <v>1</v>
      </c>
      <c r="E19" s="4">
        <v>2</v>
      </c>
      <c r="F19" s="5">
        <v>3</v>
      </c>
      <c r="G19" s="5">
        <v>2</v>
      </c>
    </row>
    <row r="20" spans="1:7" x14ac:dyDescent="0.3">
      <c r="A20" s="4" t="s">
        <v>12</v>
      </c>
      <c r="B20" s="5">
        <v>2012</v>
      </c>
      <c r="C20" s="6">
        <v>0.4</v>
      </c>
      <c r="D20" s="4">
        <v>2</v>
      </c>
      <c r="E20" s="4">
        <v>2</v>
      </c>
      <c r="F20" s="5">
        <v>1</v>
      </c>
      <c r="G20" s="5">
        <v>2</v>
      </c>
    </row>
    <row r="21" spans="1:7" x14ac:dyDescent="0.3">
      <c r="A21" s="4" t="s">
        <v>14</v>
      </c>
      <c r="B21" s="5">
        <v>2012</v>
      </c>
      <c r="C21" s="6">
        <v>0.4</v>
      </c>
      <c r="D21" s="4">
        <v>2</v>
      </c>
      <c r="E21" s="4">
        <v>2</v>
      </c>
      <c r="F21" s="5">
        <v>1</v>
      </c>
      <c r="G21" s="5">
        <v>2</v>
      </c>
    </row>
    <row r="22" spans="1:7" x14ac:dyDescent="0.3">
      <c r="A22" s="4" t="s">
        <v>11</v>
      </c>
      <c r="B22" s="5">
        <v>2012</v>
      </c>
      <c r="C22" s="10">
        <v>0.4</v>
      </c>
      <c r="D22" s="5">
        <v>1</v>
      </c>
      <c r="E22" s="5">
        <v>2</v>
      </c>
      <c r="F22" s="5">
        <v>2</v>
      </c>
      <c r="G22" s="5">
        <v>2</v>
      </c>
    </row>
    <row r="23" spans="1:7" x14ac:dyDescent="0.3">
      <c r="A23" s="5" t="s">
        <v>27</v>
      </c>
      <c r="B23" s="5">
        <v>2012</v>
      </c>
      <c r="C23" s="10">
        <v>0.4</v>
      </c>
      <c r="D23" s="5">
        <v>1</v>
      </c>
      <c r="E23" s="5">
        <v>3</v>
      </c>
      <c r="F23" s="5">
        <v>1</v>
      </c>
      <c r="G23" s="5">
        <v>2</v>
      </c>
    </row>
    <row r="24" spans="1:7" x14ac:dyDescent="0.3">
      <c r="A24" s="4" t="s">
        <v>1</v>
      </c>
      <c r="B24" s="5">
        <v>2013</v>
      </c>
      <c r="C24" s="6">
        <v>0.4</v>
      </c>
      <c r="D24" s="4">
        <v>1</v>
      </c>
      <c r="E24" s="5">
        <v>2</v>
      </c>
      <c r="F24" s="5">
        <v>2</v>
      </c>
      <c r="G24" s="5">
        <v>2</v>
      </c>
    </row>
    <row r="25" spans="1:7" x14ac:dyDescent="0.3">
      <c r="A25" s="4" t="s">
        <v>3</v>
      </c>
      <c r="B25" s="5">
        <v>2013</v>
      </c>
      <c r="C25" s="10">
        <v>0.3</v>
      </c>
      <c r="D25" s="5">
        <v>2</v>
      </c>
      <c r="E25" s="5">
        <v>2</v>
      </c>
      <c r="F25" s="5">
        <v>3</v>
      </c>
      <c r="G25" s="5">
        <v>3</v>
      </c>
    </row>
    <row r="26" spans="1:7" x14ac:dyDescent="0.3">
      <c r="A26" s="5" t="s">
        <v>4</v>
      </c>
      <c r="B26" s="5">
        <v>2014</v>
      </c>
      <c r="C26" s="10">
        <v>0.3</v>
      </c>
      <c r="D26" s="5">
        <v>2</v>
      </c>
      <c r="E26" s="5">
        <v>2</v>
      </c>
      <c r="F26" s="5">
        <v>3</v>
      </c>
      <c r="G26" s="5">
        <v>3</v>
      </c>
    </row>
    <row r="27" spans="1:7" x14ac:dyDescent="0.3">
      <c r="A27" s="4" t="s">
        <v>15</v>
      </c>
      <c r="B27" s="5">
        <v>2014</v>
      </c>
      <c r="C27" s="10">
        <v>0.27500000000000002</v>
      </c>
      <c r="D27" s="5">
        <v>2</v>
      </c>
      <c r="E27" s="5">
        <v>3</v>
      </c>
      <c r="F27" s="5">
        <v>2</v>
      </c>
      <c r="G27" s="5">
        <v>3</v>
      </c>
    </row>
    <row r="28" spans="1:7" x14ac:dyDescent="0.3">
      <c r="A28" s="4" t="s">
        <v>13</v>
      </c>
      <c r="B28" s="5">
        <v>2014</v>
      </c>
      <c r="C28" s="10">
        <v>0.32500000000000001</v>
      </c>
      <c r="D28" s="5">
        <v>2</v>
      </c>
      <c r="E28" s="5">
        <v>3</v>
      </c>
      <c r="F28" s="5">
        <v>1</v>
      </c>
      <c r="G28" s="5">
        <v>3</v>
      </c>
    </row>
    <row r="29" spans="1:7" x14ac:dyDescent="0.3">
      <c r="A29" s="4" t="s">
        <v>100</v>
      </c>
      <c r="B29" s="5">
        <v>2014</v>
      </c>
      <c r="C29" s="10">
        <v>0.27500000000000002</v>
      </c>
      <c r="D29" s="5">
        <v>1</v>
      </c>
      <c r="E29" s="5">
        <v>3</v>
      </c>
      <c r="F29" s="5">
        <v>4</v>
      </c>
      <c r="G29" s="5">
        <v>3</v>
      </c>
    </row>
    <row r="30" spans="1:7" x14ac:dyDescent="0.3">
      <c r="A30" s="4" t="s">
        <v>6</v>
      </c>
      <c r="B30" s="5">
        <v>2015</v>
      </c>
      <c r="C30" s="10">
        <v>0.3</v>
      </c>
      <c r="D30" s="5">
        <v>2</v>
      </c>
      <c r="E30" s="5">
        <v>3</v>
      </c>
      <c r="F30" s="5">
        <v>2</v>
      </c>
      <c r="G30" s="5">
        <v>3</v>
      </c>
    </row>
    <row r="31" spans="1:7" x14ac:dyDescent="0.3">
      <c r="A31" s="5" t="s">
        <v>30</v>
      </c>
      <c r="B31" s="4"/>
      <c r="C31" s="4"/>
      <c r="D31" s="4">
        <f>COUNTIF(D2:D30,1)</f>
        <v>14</v>
      </c>
      <c r="E31" s="4">
        <f t="shared" ref="E31:G31" si="0">COUNTIF(E2:E30,1)</f>
        <v>0</v>
      </c>
      <c r="F31" s="4">
        <f t="shared" si="0"/>
        <v>5</v>
      </c>
      <c r="G31" s="4">
        <f t="shared" si="0"/>
        <v>0</v>
      </c>
    </row>
    <row r="32" spans="1:7" x14ac:dyDescent="0.3">
      <c r="A32" s="5" t="s">
        <v>31</v>
      </c>
      <c r="B32" s="4"/>
      <c r="C32" s="4"/>
      <c r="D32" s="4">
        <f>COUNTIF(D2:D30,2)</f>
        <v>11</v>
      </c>
      <c r="E32" s="4">
        <f t="shared" ref="E32:F32" si="1">COUNTIF(E2:E30,2)</f>
        <v>9</v>
      </c>
      <c r="F32" s="4">
        <f t="shared" si="1"/>
        <v>9</v>
      </c>
      <c r="G32" s="4">
        <f t="shared" ref="G32" si="2">COUNTIF(G2:G30,2)</f>
        <v>14</v>
      </c>
    </row>
    <row r="33" spans="1:11" x14ac:dyDescent="0.3">
      <c r="A33" s="5" t="s">
        <v>32</v>
      </c>
      <c r="B33" s="4"/>
      <c r="C33" s="4"/>
      <c r="D33" s="4">
        <f>COUNTIF(D2:D30,3)</f>
        <v>2</v>
      </c>
      <c r="E33" s="4">
        <f t="shared" ref="E33:F33" si="3">COUNTIF(E2:E30,3)</f>
        <v>17</v>
      </c>
      <c r="F33" s="4">
        <f t="shared" si="3"/>
        <v>7</v>
      </c>
      <c r="G33" s="4">
        <f t="shared" ref="G33" si="4">COUNTIF(G2:G30,3)</f>
        <v>15</v>
      </c>
    </row>
    <row r="34" spans="1:11" x14ac:dyDescent="0.3">
      <c r="A34" s="5" t="s">
        <v>33</v>
      </c>
      <c r="B34" s="4"/>
      <c r="C34" s="4"/>
      <c r="D34" s="4">
        <f>COUNTIF(D2:D30,4)</f>
        <v>2</v>
      </c>
      <c r="E34" s="4">
        <f t="shared" ref="E34:F34" si="5">COUNTIF(E2:E30,4)</f>
        <v>1</v>
      </c>
      <c r="F34" s="4">
        <f t="shared" si="5"/>
        <v>4</v>
      </c>
      <c r="G34" s="4" t="s">
        <v>41</v>
      </c>
      <c r="I34" s="32"/>
      <c r="K34" s="32"/>
    </row>
    <row r="35" spans="1:11" x14ac:dyDescent="0.3">
      <c r="A35" s="5" t="s">
        <v>39</v>
      </c>
      <c r="B35" s="4"/>
      <c r="C35" s="4"/>
      <c r="D35" s="4">
        <f>COUNTIF(D2:D30,5)</f>
        <v>0</v>
      </c>
      <c r="E35" s="4">
        <f t="shared" ref="E35:F35" si="6">COUNTIF(E2:E30,5)</f>
        <v>2</v>
      </c>
      <c r="F35" s="4">
        <f t="shared" si="6"/>
        <v>4</v>
      </c>
      <c r="G35" s="4" t="s">
        <v>41</v>
      </c>
      <c r="I35" s="32"/>
      <c r="K35" s="32"/>
    </row>
    <row r="36" spans="1:11" x14ac:dyDescent="0.3">
      <c r="A36" s="5" t="s">
        <v>34</v>
      </c>
      <c r="B36" s="4"/>
      <c r="C36" s="4"/>
      <c r="D36" s="4">
        <f>COUNT(D2:D30)</f>
        <v>29</v>
      </c>
      <c r="E36" s="4">
        <f t="shared" ref="E36:G36" si="7">COUNT(E2:E30)</f>
        <v>29</v>
      </c>
      <c r="F36" s="4">
        <f t="shared" si="7"/>
        <v>29</v>
      </c>
      <c r="G36" s="4">
        <f t="shared" si="7"/>
        <v>29</v>
      </c>
      <c r="I36" s="32"/>
    </row>
    <row r="37" spans="1:11" x14ac:dyDescent="0.3">
      <c r="A37" s="5" t="s">
        <v>35</v>
      </c>
      <c r="B37" s="4"/>
      <c r="C37" s="4"/>
      <c r="D37" s="6">
        <f>D31/D$36</f>
        <v>0.48275862068965519</v>
      </c>
      <c r="E37" s="6">
        <f t="shared" ref="E37:G37" si="8">E31/E$36</f>
        <v>0</v>
      </c>
      <c r="F37" s="6">
        <f t="shared" si="8"/>
        <v>0.17241379310344829</v>
      </c>
      <c r="G37" s="6">
        <f t="shared" si="8"/>
        <v>0</v>
      </c>
      <c r="I37" s="32"/>
    </row>
    <row r="38" spans="1:11" x14ac:dyDescent="0.3">
      <c r="A38" s="5" t="s">
        <v>36</v>
      </c>
      <c r="B38" s="4"/>
      <c r="C38" s="4"/>
      <c r="D38" s="6">
        <f>D32/D$36</f>
        <v>0.37931034482758619</v>
      </c>
      <c r="E38" s="6">
        <f t="shared" ref="E38:G39" si="9">E32/E$36</f>
        <v>0.31034482758620691</v>
      </c>
      <c r="F38" s="6">
        <f t="shared" si="9"/>
        <v>0.31034482758620691</v>
      </c>
      <c r="G38" s="6">
        <f t="shared" si="9"/>
        <v>0.48275862068965519</v>
      </c>
      <c r="I38" s="32"/>
    </row>
    <row r="39" spans="1:11" x14ac:dyDescent="0.3">
      <c r="A39" s="5" t="s">
        <v>37</v>
      </c>
      <c r="B39" s="4"/>
      <c r="C39" s="4"/>
      <c r="D39" s="6">
        <f>D33/D$36</f>
        <v>6.8965517241379309E-2</v>
      </c>
      <c r="E39" s="6">
        <f t="shared" si="9"/>
        <v>0.58620689655172409</v>
      </c>
      <c r="F39" s="6">
        <f t="shared" si="9"/>
        <v>0.2413793103448276</v>
      </c>
      <c r="G39" s="6">
        <f t="shared" si="9"/>
        <v>0.51724137931034486</v>
      </c>
    </row>
    <row r="40" spans="1:11" x14ac:dyDescent="0.3">
      <c r="A40" s="5" t="s">
        <v>38</v>
      </c>
      <c r="B40" s="4"/>
      <c r="C40" s="4"/>
      <c r="D40" s="6">
        <f>D34/D$36</f>
        <v>6.8965517241379309E-2</v>
      </c>
      <c r="E40" s="6">
        <f>E34/E$36</f>
        <v>3.4482758620689655E-2</v>
      </c>
      <c r="F40" s="6">
        <f>F34/F$36</f>
        <v>0.13793103448275862</v>
      </c>
      <c r="G40" s="6" t="s">
        <v>41</v>
      </c>
    </row>
    <row r="41" spans="1:11" x14ac:dyDescent="0.3">
      <c r="A41" s="5" t="s">
        <v>40</v>
      </c>
      <c r="B41" s="4"/>
      <c r="C41" s="4"/>
      <c r="D41" s="6">
        <f>D35/D$36</f>
        <v>0</v>
      </c>
      <c r="E41" s="6">
        <f t="shared" ref="E41:F41" si="10">E35/E$36</f>
        <v>6.8965517241379309E-2</v>
      </c>
      <c r="F41" s="6">
        <f t="shared" si="10"/>
        <v>0.13793103448275862</v>
      </c>
      <c r="G41" s="4" t="s">
        <v>41</v>
      </c>
    </row>
    <row r="42" spans="1:11" x14ac:dyDescent="0.3">
      <c r="A42" s="5" t="s">
        <v>42</v>
      </c>
      <c r="B42" s="9"/>
      <c r="C42" s="6">
        <f>AVERAGE(C2:C30)</f>
        <v>0.31465517241379315</v>
      </c>
      <c r="D42" s="9"/>
      <c r="E42" s="9"/>
      <c r="F42" s="9"/>
      <c r="G42" s="9"/>
    </row>
    <row r="43" spans="1:11" x14ac:dyDescent="0.3">
      <c r="A43" s="5" t="s">
        <v>45</v>
      </c>
      <c r="B43" s="9"/>
      <c r="C43" s="4">
        <f>COUNTIF(C2:C30,"&lt;=0.2")</f>
        <v>2</v>
      </c>
      <c r="D43" s="9"/>
      <c r="E43" s="9"/>
      <c r="F43" s="9"/>
      <c r="G43" s="9"/>
    </row>
    <row r="44" spans="1:11" x14ac:dyDescent="0.3">
      <c r="A44" s="5" t="s">
        <v>46</v>
      </c>
      <c r="B44" s="9"/>
      <c r="C44" s="70">
        <f>COUNTIF(C2:C30,"&lt;=0.3")-C43</f>
        <v>13</v>
      </c>
      <c r="D44" s="9"/>
      <c r="E44" s="9"/>
      <c r="F44" s="9"/>
      <c r="G44" s="9"/>
    </row>
    <row r="45" spans="1:11" x14ac:dyDescent="0.3">
      <c r="A45" s="5" t="s">
        <v>47</v>
      </c>
      <c r="B45" s="9"/>
      <c r="C45" s="70">
        <f>COUNTIF(C2:C30,"&lt;=0.4")-C43-C44</f>
        <v>14</v>
      </c>
      <c r="D45" s="9"/>
      <c r="E45" s="9"/>
      <c r="F45" s="9"/>
      <c r="G45" s="9"/>
    </row>
  </sheetData>
  <sortState ref="A2:G27">
    <sortCondition ref="B2:B27"/>
    <sortCondition ref="A2:A27"/>
  </sortState>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opLeftCell="O1" workbookViewId="0">
      <selection activeCell="W1" sqref="W1:AC6"/>
    </sheetView>
  </sheetViews>
  <sheetFormatPr defaultRowHeight="14.4" x14ac:dyDescent="0.3"/>
  <cols>
    <col min="20" max="20" width="11.5546875" customWidth="1"/>
  </cols>
  <sheetData>
    <row r="1" spans="1:20" x14ac:dyDescent="0.3">
      <c r="A1" s="52" t="s">
        <v>22</v>
      </c>
      <c r="B1" s="54" t="s">
        <v>86</v>
      </c>
      <c r="C1" s="55"/>
      <c r="D1" s="55"/>
      <c r="E1" s="55"/>
      <c r="F1" s="56"/>
      <c r="G1" s="54" t="s">
        <v>87</v>
      </c>
      <c r="H1" s="55"/>
      <c r="I1" s="55"/>
      <c r="J1" s="55"/>
      <c r="K1" s="56"/>
      <c r="L1" s="54" t="s">
        <v>50</v>
      </c>
      <c r="M1" s="55"/>
      <c r="N1" s="55"/>
      <c r="O1" s="55"/>
      <c r="P1" s="56"/>
      <c r="Q1" s="54" t="s">
        <v>51</v>
      </c>
      <c r="R1" s="55"/>
      <c r="S1" s="56"/>
      <c r="T1" s="52" t="s">
        <v>80</v>
      </c>
    </row>
    <row r="2" spans="1:20" x14ac:dyDescent="0.3">
      <c r="A2" s="53"/>
      <c r="B2" s="29" t="s">
        <v>29</v>
      </c>
      <c r="C2" s="30" t="s">
        <v>17</v>
      </c>
      <c r="D2" s="30" t="s">
        <v>18</v>
      </c>
      <c r="E2" s="30" t="s">
        <v>19</v>
      </c>
      <c r="F2" s="31" t="s">
        <v>43</v>
      </c>
      <c r="G2" s="29" t="s">
        <v>29</v>
      </c>
      <c r="H2" s="30" t="s">
        <v>17</v>
      </c>
      <c r="I2" s="30" t="s">
        <v>18</v>
      </c>
      <c r="J2" s="30" t="s">
        <v>19</v>
      </c>
      <c r="K2" s="31" t="s">
        <v>43</v>
      </c>
      <c r="L2" s="29" t="s">
        <v>29</v>
      </c>
      <c r="M2" s="30" t="s">
        <v>17</v>
      </c>
      <c r="N2" s="30" t="s">
        <v>18</v>
      </c>
      <c r="O2" s="30" t="s">
        <v>19</v>
      </c>
      <c r="P2" s="31" t="s">
        <v>43</v>
      </c>
      <c r="Q2" s="29" t="s">
        <v>29</v>
      </c>
      <c r="R2" s="30" t="s">
        <v>17</v>
      </c>
      <c r="S2" s="31" t="s">
        <v>18</v>
      </c>
      <c r="T2" s="53"/>
    </row>
    <row r="3" spans="1:20" x14ac:dyDescent="0.35">
      <c r="A3" s="15">
        <v>2009</v>
      </c>
      <c r="B3" s="16">
        <v>8</v>
      </c>
      <c r="C3" s="17">
        <v>2</v>
      </c>
      <c r="D3" s="17">
        <v>2</v>
      </c>
      <c r="E3" s="17">
        <v>2</v>
      </c>
      <c r="F3" s="18">
        <v>0</v>
      </c>
      <c r="G3" s="16">
        <v>0</v>
      </c>
      <c r="H3" s="17">
        <v>2</v>
      </c>
      <c r="I3" s="17">
        <v>10</v>
      </c>
      <c r="J3" s="17">
        <v>0</v>
      </c>
      <c r="K3" s="18">
        <v>2</v>
      </c>
      <c r="L3" s="16">
        <v>0</v>
      </c>
      <c r="M3" s="17">
        <v>4</v>
      </c>
      <c r="N3" s="17">
        <v>4</v>
      </c>
      <c r="O3" s="17">
        <v>2</v>
      </c>
      <c r="P3" s="18">
        <v>4</v>
      </c>
      <c r="Q3" s="16">
        <v>0</v>
      </c>
      <c r="R3" s="17">
        <v>7</v>
      </c>
      <c r="S3" s="18">
        <v>7</v>
      </c>
      <c r="T3" s="15">
        <v>14</v>
      </c>
    </row>
    <row r="4" spans="1:20" x14ac:dyDescent="0.35">
      <c r="A4" s="15">
        <v>2010</v>
      </c>
      <c r="B4" s="16">
        <v>0</v>
      </c>
      <c r="C4" s="17">
        <v>2</v>
      </c>
      <c r="D4" s="17">
        <v>0</v>
      </c>
      <c r="E4" s="17">
        <v>0</v>
      </c>
      <c r="F4" s="18">
        <v>0</v>
      </c>
      <c r="G4" s="16">
        <v>0</v>
      </c>
      <c r="H4" s="17">
        <v>0</v>
      </c>
      <c r="I4" s="17">
        <v>1</v>
      </c>
      <c r="J4" s="17">
        <v>1</v>
      </c>
      <c r="K4" s="18">
        <v>0</v>
      </c>
      <c r="L4" s="16">
        <v>0</v>
      </c>
      <c r="M4" s="17">
        <v>1</v>
      </c>
      <c r="N4" s="17">
        <v>0</v>
      </c>
      <c r="O4" s="17">
        <v>1</v>
      </c>
      <c r="P4" s="18">
        <v>0</v>
      </c>
      <c r="Q4" s="16">
        <v>0</v>
      </c>
      <c r="R4" s="17">
        <v>1</v>
      </c>
      <c r="S4" s="18">
        <v>1</v>
      </c>
      <c r="T4" s="15">
        <v>2</v>
      </c>
    </row>
    <row r="5" spans="1:20" x14ac:dyDescent="0.35">
      <c r="A5" s="15">
        <v>2011</v>
      </c>
      <c r="B5" s="16">
        <v>1</v>
      </c>
      <c r="C5" s="17">
        <v>0</v>
      </c>
      <c r="D5" s="17">
        <v>0</v>
      </c>
      <c r="E5" s="17">
        <v>0</v>
      </c>
      <c r="F5" s="18">
        <v>0</v>
      </c>
      <c r="G5" s="16">
        <v>0</v>
      </c>
      <c r="H5" s="17">
        <v>0</v>
      </c>
      <c r="I5" s="17">
        <v>1</v>
      </c>
      <c r="J5" s="17">
        <v>0</v>
      </c>
      <c r="K5" s="18">
        <v>0</v>
      </c>
      <c r="L5" s="16">
        <v>1</v>
      </c>
      <c r="M5" s="17">
        <v>0</v>
      </c>
      <c r="N5" s="17">
        <v>0</v>
      </c>
      <c r="O5" s="17">
        <v>0</v>
      </c>
      <c r="P5" s="18">
        <v>0</v>
      </c>
      <c r="Q5" s="16">
        <v>0</v>
      </c>
      <c r="R5" s="17">
        <v>0</v>
      </c>
      <c r="S5" s="18">
        <v>1</v>
      </c>
      <c r="T5" s="15">
        <v>1</v>
      </c>
    </row>
    <row r="6" spans="1:20" x14ac:dyDescent="0.35">
      <c r="A6" s="15">
        <v>2012</v>
      </c>
      <c r="B6" s="16">
        <v>3</v>
      </c>
      <c r="C6" s="17">
        <v>2</v>
      </c>
      <c r="D6" s="17">
        <v>0</v>
      </c>
      <c r="E6" s="17">
        <v>0</v>
      </c>
      <c r="F6" s="18">
        <v>0</v>
      </c>
      <c r="G6" s="16">
        <v>0</v>
      </c>
      <c r="H6" s="17">
        <v>4</v>
      </c>
      <c r="I6" s="17">
        <v>1</v>
      </c>
      <c r="J6" s="17">
        <v>0</v>
      </c>
      <c r="K6" s="18">
        <v>0</v>
      </c>
      <c r="L6" s="16">
        <v>3</v>
      </c>
      <c r="M6" s="17">
        <v>1</v>
      </c>
      <c r="N6" s="17">
        <v>1</v>
      </c>
      <c r="O6" s="17">
        <v>0</v>
      </c>
      <c r="P6" s="18">
        <v>0</v>
      </c>
      <c r="Q6" s="16">
        <v>0</v>
      </c>
      <c r="R6" s="17">
        <v>5</v>
      </c>
      <c r="S6" s="18">
        <v>0</v>
      </c>
      <c r="T6" s="15">
        <v>5</v>
      </c>
    </row>
    <row r="7" spans="1:20" x14ac:dyDescent="0.3">
      <c r="A7" s="15">
        <v>2013</v>
      </c>
      <c r="B7" s="16">
        <v>1</v>
      </c>
      <c r="C7" s="17">
        <v>1</v>
      </c>
      <c r="D7" s="17">
        <v>0</v>
      </c>
      <c r="E7" s="17">
        <v>0</v>
      </c>
      <c r="F7" s="18">
        <v>0</v>
      </c>
      <c r="G7" s="16">
        <v>0</v>
      </c>
      <c r="H7" s="17">
        <v>2</v>
      </c>
      <c r="I7" s="17">
        <v>0</v>
      </c>
      <c r="J7" s="17">
        <v>0</v>
      </c>
      <c r="K7" s="18">
        <v>0</v>
      </c>
      <c r="L7" s="16">
        <v>0</v>
      </c>
      <c r="M7" s="17">
        <v>1</v>
      </c>
      <c r="N7" s="17">
        <v>1</v>
      </c>
      <c r="O7" s="17">
        <v>0</v>
      </c>
      <c r="P7" s="18">
        <v>0</v>
      </c>
      <c r="Q7" s="16">
        <v>0</v>
      </c>
      <c r="R7" s="17">
        <v>1</v>
      </c>
      <c r="S7" s="18">
        <v>1</v>
      </c>
      <c r="T7" s="15">
        <v>2</v>
      </c>
    </row>
    <row r="8" spans="1:20" x14ac:dyDescent="0.3">
      <c r="A8" s="15">
        <v>2014</v>
      </c>
      <c r="B8" s="16">
        <v>1</v>
      </c>
      <c r="C8" s="17">
        <v>3</v>
      </c>
      <c r="D8" s="17">
        <v>0</v>
      </c>
      <c r="E8" s="17">
        <v>0</v>
      </c>
      <c r="F8" s="18">
        <v>0</v>
      </c>
      <c r="G8" s="16">
        <v>0</v>
      </c>
      <c r="H8" s="17">
        <v>1</v>
      </c>
      <c r="I8" s="17">
        <v>3</v>
      </c>
      <c r="J8" s="17">
        <v>0</v>
      </c>
      <c r="K8" s="18">
        <v>0</v>
      </c>
      <c r="L8" s="16">
        <v>1</v>
      </c>
      <c r="M8" s="17">
        <v>1</v>
      </c>
      <c r="N8" s="17">
        <v>1</v>
      </c>
      <c r="O8" s="17">
        <v>1</v>
      </c>
      <c r="P8" s="18">
        <v>0</v>
      </c>
      <c r="Q8" s="16">
        <v>0</v>
      </c>
      <c r="R8" s="17">
        <v>0</v>
      </c>
      <c r="S8" s="18">
        <v>4</v>
      </c>
      <c r="T8" s="15">
        <v>4</v>
      </c>
    </row>
    <row r="9" spans="1:20" ht="15" thickBot="1" x14ac:dyDescent="0.35">
      <c r="A9" s="19">
        <v>2015</v>
      </c>
      <c r="B9" s="20">
        <v>0</v>
      </c>
      <c r="C9" s="21">
        <v>1</v>
      </c>
      <c r="D9" s="21">
        <v>0</v>
      </c>
      <c r="E9" s="21">
        <v>0</v>
      </c>
      <c r="F9" s="22">
        <v>0</v>
      </c>
      <c r="G9" s="20">
        <v>0</v>
      </c>
      <c r="H9" s="21">
        <v>0</v>
      </c>
      <c r="I9" s="21">
        <v>1</v>
      </c>
      <c r="J9" s="21">
        <v>0</v>
      </c>
      <c r="K9" s="22">
        <v>0</v>
      </c>
      <c r="L9" s="20">
        <v>0</v>
      </c>
      <c r="M9" s="21">
        <v>1</v>
      </c>
      <c r="N9" s="21">
        <v>0</v>
      </c>
      <c r="O9" s="21">
        <v>0</v>
      </c>
      <c r="P9" s="22">
        <v>0</v>
      </c>
      <c r="Q9" s="20">
        <v>0</v>
      </c>
      <c r="R9" s="21">
        <v>0</v>
      </c>
      <c r="S9" s="22">
        <v>1</v>
      </c>
      <c r="T9" s="19">
        <v>1</v>
      </c>
    </row>
    <row r="10" spans="1:20" ht="15" thickBot="1" x14ac:dyDescent="0.4">
      <c r="A10" s="11"/>
      <c r="B10" s="11"/>
      <c r="C10" s="11"/>
      <c r="D10" s="11"/>
      <c r="E10" s="11"/>
      <c r="F10" s="11"/>
      <c r="G10" s="11"/>
      <c r="H10" s="11"/>
      <c r="I10" s="11"/>
      <c r="J10" s="11"/>
      <c r="K10" s="11"/>
      <c r="L10" s="11"/>
      <c r="M10" s="11"/>
      <c r="N10" s="11"/>
      <c r="O10" s="11"/>
      <c r="P10" s="11"/>
      <c r="Q10" s="11"/>
      <c r="R10" s="11"/>
      <c r="S10" s="11"/>
      <c r="T10" s="11"/>
    </row>
    <row r="11" spans="1:20" x14ac:dyDescent="0.3">
      <c r="A11" s="52" t="s">
        <v>22</v>
      </c>
      <c r="B11" s="54" t="s">
        <v>86</v>
      </c>
      <c r="C11" s="55"/>
      <c r="D11" s="55"/>
      <c r="E11" s="55"/>
      <c r="F11" s="56"/>
      <c r="G11" s="54" t="s">
        <v>87</v>
      </c>
      <c r="H11" s="55"/>
      <c r="I11" s="55"/>
      <c r="J11" s="55"/>
      <c r="K11" s="56"/>
      <c r="L11" s="54" t="s">
        <v>50</v>
      </c>
      <c r="M11" s="55"/>
      <c r="N11" s="55"/>
      <c r="O11" s="55"/>
      <c r="P11" s="56"/>
      <c r="Q11" s="54" t="s">
        <v>51</v>
      </c>
      <c r="R11" s="55"/>
      <c r="S11" s="56"/>
      <c r="T11" s="11"/>
    </row>
    <row r="12" spans="1:20" x14ac:dyDescent="0.3">
      <c r="A12" s="53"/>
      <c r="B12" s="29" t="s">
        <v>81</v>
      </c>
      <c r="C12" s="30" t="s">
        <v>82</v>
      </c>
      <c r="D12" s="30" t="s">
        <v>83</v>
      </c>
      <c r="E12" s="30" t="s">
        <v>84</v>
      </c>
      <c r="F12" s="31" t="s">
        <v>85</v>
      </c>
      <c r="G12" s="29" t="s">
        <v>81</v>
      </c>
      <c r="H12" s="30" t="s">
        <v>82</v>
      </c>
      <c r="I12" s="30" t="s">
        <v>83</v>
      </c>
      <c r="J12" s="30" t="s">
        <v>84</v>
      </c>
      <c r="K12" s="31" t="s">
        <v>85</v>
      </c>
      <c r="L12" s="29" t="s">
        <v>81</v>
      </c>
      <c r="M12" s="30" t="s">
        <v>82</v>
      </c>
      <c r="N12" s="30" t="s">
        <v>83</v>
      </c>
      <c r="O12" s="30" t="s">
        <v>84</v>
      </c>
      <c r="P12" s="31" t="s">
        <v>85</v>
      </c>
      <c r="Q12" s="29" t="s">
        <v>81</v>
      </c>
      <c r="R12" s="30" t="s">
        <v>82</v>
      </c>
      <c r="S12" s="31" t="s">
        <v>83</v>
      </c>
      <c r="T12" s="11"/>
    </row>
    <row r="13" spans="1:20" x14ac:dyDescent="0.35">
      <c r="A13" s="16">
        <v>2009</v>
      </c>
      <c r="B13" s="23">
        <f>B3/$T3</f>
        <v>0.5714285714285714</v>
      </c>
      <c r="C13" s="24">
        <f t="shared" ref="C13:G13" si="0">C3/$T3</f>
        <v>0.14285714285714285</v>
      </c>
      <c r="D13" s="24">
        <f t="shared" si="0"/>
        <v>0.14285714285714285</v>
      </c>
      <c r="E13" s="24">
        <f t="shared" si="0"/>
        <v>0.14285714285714285</v>
      </c>
      <c r="F13" s="25">
        <f t="shared" si="0"/>
        <v>0</v>
      </c>
      <c r="G13" s="23">
        <f t="shared" si="0"/>
        <v>0</v>
      </c>
      <c r="H13" s="24">
        <f t="shared" ref="H13:S13" si="1">H3/$T3</f>
        <v>0.14285714285714285</v>
      </c>
      <c r="I13" s="24">
        <f t="shared" si="1"/>
        <v>0.7142857142857143</v>
      </c>
      <c r="J13" s="24">
        <f t="shared" si="1"/>
        <v>0</v>
      </c>
      <c r="K13" s="25">
        <f t="shared" si="1"/>
        <v>0.14285714285714285</v>
      </c>
      <c r="L13" s="23">
        <f t="shared" si="1"/>
        <v>0</v>
      </c>
      <c r="M13" s="24">
        <f t="shared" si="1"/>
        <v>0.2857142857142857</v>
      </c>
      <c r="N13" s="24">
        <f t="shared" si="1"/>
        <v>0.2857142857142857</v>
      </c>
      <c r="O13" s="24">
        <f t="shared" si="1"/>
        <v>0.14285714285714285</v>
      </c>
      <c r="P13" s="25">
        <f t="shared" si="1"/>
        <v>0.2857142857142857</v>
      </c>
      <c r="Q13" s="23">
        <f t="shared" si="1"/>
        <v>0</v>
      </c>
      <c r="R13" s="24">
        <f t="shared" si="1"/>
        <v>0.5</v>
      </c>
      <c r="S13" s="25">
        <f t="shared" si="1"/>
        <v>0.5</v>
      </c>
      <c r="T13" s="11"/>
    </row>
    <row r="14" spans="1:20" x14ac:dyDescent="0.35">
      <c r="A14" s="16">
        <v>2010</v>
      </c>
      <c r="B14" s="23">
        <f t="shared" ref="B14:F14" si="2">B4/$T4</f>
        <v>0</v>
      </c>
      <c r="C14" s="24">
        <f t="shared" si="2"/>
        <v>1</v>
      </c>
      <c r="D14" s="24">
        <f t="shared" si="2"/>
        <v>0</v>
      </c>
      <c r="E14" s="24">
        <f t="shared" si="2"/>
        <v>0</v>
      </c>
      <c r="F14" s="25">
        <f t="shared" si="2"/>
        <v>0</v>
      </c>
      <c r="G14" s="23">
        <f t="shared" ref="G14:S14" si="3">G4/$T4</f>
        <v>0</v>
      </c>
      <c r="H14" s="24">
        <f t="shared" si="3"/>
        <v>0</v>
      </c>
      <c r="I14" s="24">
        <f t="shared" si="3"/>
        <v>0.5</v>
      </c>
      <c r="J14" s="24">
        <f t="shared" si="3"/>
        <v>0.5</v>
      </c>
      <c r="K14" s="25">
        <f t="shared" si="3"/>
        <v>0</v>
      </c>
      <c r="L14" s="23">
        <f t="shared" si="3"/>
        <v>0</v>
      </c>
      <c r="M14" s="24">
        <f t="shared" si="3"/>
        <v>0.5</v>
      </c>
      <c r="N14" s="24">
        <f t="shared" si="3"/>
        <v>0</v>
      </c>
      <c r="O14" s="24">
        <f t="shared" si="3"/>
        <v>0.5</v>
      </c>
      <c r="P14" s="25">
        <f t="shared" si="3"/>
        <v>0</v>
      </c>
      <c r="Q14" s="23">
        <f t="shared" si="3"/>
        <v>0</v>
      </c>
      <c r="R14" s="24">
        <f t="shared" si="3"/>
        <v>0.5</v>
      </c>
      <c r="S14" s="25">
        <f t="shared" si="3"/>
        <v>0.5</v>
      </c>
      <c r="T14" s="11"/>
    </row>
    <row r="15" spans="1:20" x14ac:dyDescent="0.35">
      <c r="A15" s="16">
        <v>2011</v>
      </c>
      <c r="B15" s="23">
        <f t="shared" ref="B15:F15" si="4">B5/$T5</f>
        <v>1</v>
      </c>
      <c r="C15" s="24">
        <f t="shared" si="4"/>
        <v>0</v>
      </c>
      <c r="D15" s="24">
        <f t="shared" si="4"/>
        <v>0</v>
      </c>
      <c r="E15" s="24">
        <f t="shared" si="4"/>
        <v>0</v>
      </c>
      <c r="F15" s="25">
        <f t="shared" si="4"/>
        <v>0</v>
      </c>
      <c r="G15" s="23">
        <f t="shared" ref="G15:S15" si="5">G5/$T5</f>
        <v>0</v>
      </c>
      <c r="H15" s="24">
        <f t="shared" si="5"/>
        <v>0</v>
      </c>
      <c r="I15" s="24">
        <f t="shared" si="5"/>
        <v>1</v>
      </c>
      <c r="J15" s="24">
        <f t="shared" si="5"/>
        <v>0</v>
      </c>
      <c r="K15" s="25">
        <f t="shared" si="5"/>
        <v>0</v>
      </c>
      <c r="L15" s="23">
        <f t="shared" si="5"/>
        <v>1</v>
      </c>
      <c r="M15" s="24">
        <f t="shared" si="5"/>
        <v>0</v>
      </c>
      <c r="N15" s="24">
        <f t="shared" si="5"/>
        <v>0</v>
      </c>
      <c r="O15" s="24">
        <f t="shared" si="5"/>
        <v>0</v>
      </c>
      <c r="P15" s="25">
        <f t="shared" si="5"/>
        <v>0</v>
      </c>
      <c r="Q15" s="23">
        <f t="shared" si="5"/>
        <v>0</v>
      </c>
      <c r="R15" s="24">
        <f t="shared" si="5"/>
        <v>0</v>
      </c>
      <c r="S15" s="25">
        <f t="shared" si="5"/>
        <v>1</v>
      </c>
      <c r="T15" s="11"/>
    </row>
    <row r="16" spans="1:20" x14ac:dyDescent="0.35">
      <c r="A16" s="16">
        <v>2012</v>
      </c>
      <c r="B16" s="23">
        <f t="shared" ref="B16:F16" si="6">B6/$T6</f>
        <v>0.6</v>
      </c>
      <c r="C16" s="24">
        <f t="shared" si="6"/>
        <v>0.4</v>
      </c>
      <c r="D16" s="24">
        <f t="shared" si="6"/>
        <v>0</v>
      </c>
      <c r="E16" s="24">
        <f t="shared" si="6"/>
        <v>0</v>
      </c>
      <c r="F16" s="25">
        <f t="shared" si="6"/>
        <v>0</v>
      </c>
      <c r="G16" s="23">
        <f t="shared" ref="G16:S16" si="7">G6/$T6</f>
        <v>0</v>
      </c>
      <c r="H16" s="24">
        <f t="shared" si="7"/>
        <v>0.8</v>
      </c>
      <c r="I16" s="24">
        <f t="shared" si="7"/>
        <v>0.2</v>
      </c>
      <c r="J16" s="24">
        <f t="shared" si="7"/>
        <v>0</v>
      </c>
      <c r="K16" s="25">
        <f t="shared" si="7"/>
        <v>0</v>
      </c>
      <c r="L16" s="23">
        <f t="shared" si="7"/>
        <v>0.6</v>
      </c>
      <c r="M16" s="24">
        <f t="shared" si="7"/>
        <v>0.2</v>
      </c>
      <c r="N16" s="24">
        <f t="shared" si="7"/>
        <v>0.2</v>
      </c>
      <c r="O16" s="24">
        <f t="shared" si="7"/>
        <v>0</v>
      </c>
      <c r="P16" s="25">
        <f t="shared" si="7"/>
        <v>0</v>
      </c>
      <c r="Q16" s="23">
        <f t="shared" si="7"/>
        <v>0</v>
      </c>
      <c r="R16" s="24">
        <f t="shared" si="7"/>
        <v>1</v>
      </c>
      <c r="S16" s="25">
        <f t="shared" si="7"/>
        <v>0</v>
      </c>
      <c r="T16" s="11"/>
    </row>
    <row r="17" spans="1:20" x14ac:dyDescent="0.3">
      <c r="A17" s="16">
        <v>2013</v>
      </c>
      <c r="B17" s="23">
        <f t="shared" ref="B17:F17" si="8">B7/$T7</f>
        <v>0.5</v>
      </c>
      <c r="C17" s="24">
        <f t="shared" si="8"/>
        <v>0.5</v>
      </c>
      <c r="D17" s="24">
        <f t="shared" si="8"/>
        <v>0</v>
      </c>
      <c r="E17" s="24">
        <f t="shared" si="8"/>
        <v>0</v>
      </c>
      <c r="F17" s="25">
        <f t="shared" si="8"/>
        <v>0</v>
      </c>
      <c r="G17" s="23">
        <f t="shared" ref="G17:S17" si="9">G7/$T7</f>
        <v>0</v>
      </c>
      <c r="H17" s="24">
        <f t="shared" si="9"/>
        <v>1</v>
      </c>
      <c r="I17" s="24">
        <f t="shared" si="9"/>
        <v>0</v>
      </c>
      <c r="J17" s="24">
        <f t="shared" si="9"/>
        <v>0</v>
      </c>
      <c r="K17" s="25">
        <f t="shared" si="9"/>
        <v>0</v>
      </c>
      <c r="L17" s="23">
        <f t="shared" si="9"/>
        <v>0</v>
      </c>
      <c r="M17" s="24">
        <f t="shared" si="9"/>
        <v>0.5</v>
      </c>
      <c r="N17" s="24">
        <f t="shared" si="9"/>
        <v>0.5</v>
      </c>
      <c r="O17" s="24">
        <f t="shared" si="9"/>
        <v>0</v>
      </c>
      <c r="P17" s="25">
        <f t="shared" si="9"/>
        <v>0</v>
      </c>
      <c r="Q17" s="23">
        <f t="shared" si="9"/>
        <v>0</v>
      </c>
      <c r="R17" s="24">
        <f t="shared" si="9"/>
        <v>0.5</v>
      </c>
      <c r="S17" s="25">
        <f t="shared" si="9"/>
        <v>0.5</v>
      </c>
      <c r="T17" s="11"/>
    </row>
    <row r="18" spans="1:20" x14ac:dyDescent="0.3">
      <c r="A18" s="16">
        <v>2014</v>
      </c>
      <c r="B18" s="23">
        <f>B8/$T8</f>
        <v>0.25</v>
      </c>
      <c r="C18" s="24">
        <f t="shared" ref="C18:S18" si="10">C8/$T8</f>
        <v>0.75</v>
      </c>
      <c r="D18" s="24">
        <f t="shared" si="10"/>
        <v>0</v>
      </c>
      <c r="E18" s="24">
        <f t="shared" si="10"/>
        <v>0</v>
      </c>
      <c r="F18" s="25">
        <f t="shared" si="10"/>
        <v>0</v>
      </c>
      <c r="G18" s="23">
        <f t="shared" si="10"/>
        <v>0</v>
      </c>
      <c r="H18" s="24">
        <f t="shared" si="10"/>
        <v>0.25</v>
      </c>
      <c r="I18" s="24">
        <f t="shared" si="10"/>
        <v>0.75</v>
      </c>
      <c r="J18" s="24">
        <f t="shared" si="10"/>
        <v>0</v>
      </c>
      <c r="K18" s="25">
        <f t="shared" si="10"/>
        <v>0</v>
      </c>
      <c r="L18" s="23">
        <f t="shared" si="10"/>
        <v>0.25</v>
      </c>
      <c r="M18" s="24">
        <f t="shared" si="10"/>
        <v>0.25</v>
      </c>
      <c r="N18" s="24">
        <f t="shared" si="10"/>
        <v>0.25</v>
      </c>
      <c r="O18" s="24">
        <f t="shared" si="10"/>
        <v>0.25</v>
      </c>
      <c r="P18" s="25">
        <f t="shared" si="10"/>
        <v>0</v>
      </c>
      <c r="Q18" s="23">
        <f t="shared" si="10"/>
        <v>0</v>
      </c>
      <c r="R18" s="24">
        <f t="shared" si="10"/>
        <v>0</v>
      </c>
      <c r="S18" s="25">
        <f t="shared" si="10"/>
        <v>1</v>
      </c>
      <c r="T18" s="44"/>
    </row>
    <row r="19" spans="1:20" ht="15" thickBot="1" x14ac:dyDescent="0.35">
      <c r="A19" s="20">
        <v>2015</v>
      </c>
      <c r="B19" s="26">
        <f>B9/$T9</f>
        <v>0</v>
      </c>
      <c r="C19" s="27">
        <f t="shared" ref="B19:F19" si="11">C9/$T9</f>
        <v>1</v>
      </c>
      <c r="D19" s="27">
        <f t="shared" si="11"/>
        <v>0</v>
      </c>
      <c r="E19" s="27">
        <f t="shared" si="11"/>
        <v>0</v>
      </c>
      <c r="F19" s="28">
        <f t="shared" si="11"/>
        <v>0</v>
      </c>
      <c r="G19" s="26">
        <f t="shared" ref="G19:S19" si="12">G9/$T9</f>
        <v>0</v>
      </c>
      <c r="H19" s="27">
        <f t="shared" si="12"/>
        <v>0</v>
      </c>
      <c r="I19" s="27">
        <f t="shared" si="12"/>
        <v>1</v>
      </c>
      <c r="J19" s="27">
        <f t="shared" si="12"/>
        <v>0</v>
      </c>
      <c r="K19" s="28">
        <f t="shared" si="12"/>
        <v>0</v>
      </c>
      <c r="L19" s="26">
        <f t="shared" si="12"/>
        <v>0</v>
      </c>
      <c r="M19" s="27">
        <f t="shared" si="12"/>
        <v>1</v>
      </c>
      <c r="N19" s="27">
        <f t="shared" si="12"/>
        <v>0</v>
      </c>
      <c r="O19" s="27">
        <f t="shared" si="12"/>
        <v>0</v>
      </c>
      <c r="P19" s="28">
        <f t="shared" si="12"/>
        <v>0</v>
      </c>
      <c r="Q19" s="26">
        <f t="shared" si="12"/>
        <v>0</v>
      </c>
      <c r="R19" s="27">
        <f t="shared" si="12"/>
        <v>0</v>
      </c>
      <c r="S19" s="28">
        <f t="shared" si="12"/>
        <v>1</v>
      </c>
      <c r="T19" s="11"/>
    </row>
    <row r="22" spans="1:20" x14ac:dyDescent="0.35">
      <c r="S22" s="11"/>
      <c r="T22" s="11"/>
    </row>
    <row r="23" spans="1:20" x14ac:dyDescent="0.35">
      <c r="S23" s="11"/>
      <c r="T23" s="11"/>
    </row>
    <row r="24" spans="1:20" x14ac:dyDescent="0.35">
      <c r="S24" s="11"/>
      <c r="T24" s="11"/>
    </row>
    <row r="25" spans="1:20" x14ac:dyDescent="0.35">
      <c r="S25" s="11"/>
      <c r="T25" s="11"/>
    </row>
    <row r="26" spans="1:20" x14ac:dyDescent="0.35">
      <c r="S26" s="11"/>
      <c r="T26" s="11"/>
    </row>
    <row r="27" spans="1:20" x14ac:dyDescent="0.35">
      <c r="S27" s="11"/>
      <c r="T27" s="11"/>
    </row>
    <row r="28" spans="1:20" x14ac:dyDescent="0.35">
      <c r="S28" s="11"/>
      <c r="T28" s="11"/>
    </row>
  </sheetData>
  <mergeCells count="11">
    <mergeCell ref="A1:A2"/>
    <mergeCell ref="A11:A12"/>
    <mergeCell ref="T1:T2"/>
    <mergeCell ref="B1:F1"/>
    <mergeCell ref="G1:K1"/>
    <mergeCell ref="L1:P1"/>
    <mergeCell ref="Q1:S1"/>
    <mergeCell ref="B11:F11"/>
    <mergeCell ref="G11:K11"/>
    <mergeCell ref="L11:P11"/>
    <mergeCell ref="Q11:S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topLeftCell="A28" workbookViewId="0">
      <selection activeCell="N51" sqref="N51"/>
    </sheetView>
  </sheetViews>
  <sheetFormatPr defaultRowHeight="14.4" x14ac:dyDescent="0.3"/>
  <sheetData>
    <row r="1" spans="1:20" x14ac:dyDescent="0.3">
      <c r="A1" s="57" t="s">
        <v>88</v>
      </c>
      <c r="B1" s="54" t="s">
        <v>86</v>
      </c>
      <c r="C1" s="55"/>
      <c r="D1" s="55"/>
      <c r="E1" s="55"/>
      <c r="F1" s="56"/>
      <c r="G1" s="54" t="s">
        <v>49</v>
      </c>
      <c r="H1" s="55"/>
      <c r="I1" s="55"/>
      <c r="J1" s="55"/>
      <c r="K1" s="56"/>
      <c r="L1" s="54" t="s">
        <v>50</v>
      </c>
      <c r="M1" s="55"/>
      <c r="N1" s="55"/>
      <c r="O1" s="55"/>
      <c r="P1" s="56"/>
      <c r="Q1" s="54" t="s">
        <v>51</v>
      </c>
      <c r="R1" s="55"/>
      <c r="S1" s="56"/>
      <c r="T1" s="52" t="s">
        <v>80</v>
      </c>
    </row>
    <row r="2" spans="1:20" x14ac:dyDescent="0.3">
      <c r="A2" s="58"/>
      <c r="B2" s="29" t="s">
        <v>29</v>
      </c>
      <c r="C2" s="30" t="s">
        <v>17</v>
      </c>
      <c r="D2" s="30" t="s">
        <v>18</v>
      </c>
      <c r="E2" s="30" t="s">
        <v>19</v>
      </c>
      <c r="F2" s="31" t="s">
        <v>43</v>
      </c>
      <c r="G2" s="29" t="s">
        <v>29</v>
      </c>
      <c r="H2" s="30" t="s">
        <v>17</v>
      </c>
      <c r="I2" s="30" t="s">
        <v>18</v>
      </c>
      <c r="J2" s="30" t="s">
        <v>19</v>
      </c>
      <c r="K2" s="31" t="s">
        <v>43</v>
      </c>
      <c r="L2" s="29" t="s">
        <v>29</v>
      </c>
      <c r="M2" s="30" t="s">
        <v>17</v>
      </c>
      <c r="N2" s="30" t="s">
        <v>18</v>
      </c>
      <c r="O2" s="30" t="s">
        <v>19</v>
      </c>
      <c r="P2" s="31" t="s">
        <v>43</v>
      </c>
      <c r="Q2" s="29" t="s">
        <v>29</v>
      </c>
      <c r="R2" s="30" t="s">
        <v>17</v>
      </c>
      <c r="S2" s="31" t="s">
        <v>18</v>
      </c>
      <c r="T2" s="53"/>
    </row>
    <row r="3" spans="1:20" x14ac:dyDescent="0.35">
      <c r="A3" s="15">
        <v>1</v>
      </c>
      <c r="B3" s="16">
        <v>8</v>
      </c>
      <c r="C3" s="17">
        <v>3</v>
      </c>
      <c r="D3" s="17">
        <v>2</v>
      </c>
      <c r="E3" s="17">
        <v>2</v>
      </c>
      <c r="F3" s="18">
        <v>0</v>
      </c>
      <c r="G3" s="16">
        <v>0</v>
      </c>
      <c r="H3" s="17">
        <v>2</v>
      </c>
      <c r="I3" s="17">
        <v>10</v>
      </c>
      <c r="J3" s="17">
        <v>1</v>
      </c>
      <c r="K3" s="18">
        <v>2</v>
      </c>
      <c r="L3" s="16">
        <v>0</v>
      </c>
      <c r="M3" s="17">
        <v>5</v>
      </c>
      <c r="N3" s="17">
        <v>4</v>
      </c>
      <c r="O3" s="17">
        <v>2</v>
      </c>
      <c r="P3" s="18">
        <v>4</v>
      </c>
      <c r="Q3" s="16">
        <v>0</v>
      </c>
      <c r="R3" s="17">
        <v>7</v>
      </c>
      <c r="S3" s="18">
        <v>8</v>
      </c>
      <c r="T3" s="15">
        <v>15</v>
      </c>
    </row>
    <row r="4" spans="1:20" ht="15" thickBot="1" x14ac:dyDescent="0.4">
      <c r="A4" s="19">
        <v>2</v>
      </c>
      <c r="B4" s="20">
        <v>6</v>
      </c>
      <c r="C4" s="21">
        <v>8</v>
      </c>
      <c r="D4" s="21">
        <v>0</v>
      </c>
      <c r="E4" s="21">
        <v>0</v>
      </c>
      <c r="F4" s="22">
        <v>0</v>
      </c>
      <c r="G4" s="20">
        <v>0</v>
      </c>
      <c r="H4" s="21">
        <v>7</v>
      </c>
      <c r="I4" s="21">
        <v>7</v>
      </c>
      <c r="J4" s="21">
        <v>0</v>
      </c>
      <c r="K4" s="22">
        <v>0</v>
      </c>
      <c r="L4" s="20">
        <v>5</v>
      </c>
      <c r="M4" s="21">
        <v>4</v>
      </c>
      <c r="N4" s="21">
        <v>3</v>
      </c>
      <c r="O4" s="21">
        <v>2</v>
      </c>
      <c r="P4" s="22">
        <v>0</v>
      </c>
      <c r="Q4" s="20">
        <v>0</v>
      </c>
      <c r="R4" s="21">
        <v>7</v>
      </c>
      <c r="S4" s="22">
        <v>7</v>
      </c>
      <c r="T4" s="19">
        <v>14</v>
      </c>
    </row>
    <row r="5" spans="1:20" ht="15" thickBot="1" x14ac:dyDescent="0.4"/>
    <row r="6" spans="1:20" x14ac:dyDescent="0.3">
      <c r="A6" s="57" t="s">
        <v>88</v>
      </c>
      <c r="B6" s="54" t="s">
        <v>86</v>
      </c>
      <c r="C6" s="55"/>
      <c r="D6" s="55"/>
      <c r="E6" s="55"/>
      <c r="F6" s="56"/>
      <c r="G6" s="54" t="s">
        <v>87</v>
      </c>
      <c r="H6" s="55"/>
      <c r="I6" s="55"/>
      <c r="J6" s="55"/>
      <c r="K6" s="56"/>
      <c r="L6" s="54" t="s">
        <v>50</v>
      </c>
      <c r="M6" s="55"/>
      <c r="N6" s="55"/>
      <c r="O6" s="55"/>
      <c r="P6" s="56"/>
      <c r="Q6" s="54" t="s">
        <v>51</v>
      </c>
      <c r="R6" s="55"/>
      <c r="S6" s="56"/>
    </row>
    <row r="7" spans="1:20" x14ac:dyDescent="0.3">
      <c r="A7" s="58"/>
      <c r="B7" s="29" t="s">
        <v>81</v>
      </c>
      <c r="C7" s="30" t="s">
        <v>82</v>
      </c>
      <c r="D7" s="30" t="s">
        <v>83</v>
      </c>
      <c r="E7" s="30" t="s">
        <v>84</v>
      </c>
      <c r="F7" s="31" t="s">
        <v>85</v>
      </c>
      <c r="G7" s="29" t="s">
        <v>81</v>
      </c>
      <c r="H7" s="30" t="s">
        <v>82</v>
      </c>
      <c r="I7" s="30" t="s">
        <v>83</v>
      </c>
      <c r="J7" s="30" t="s">
        <v>84</v>
      </c>
      <c r="K7" s="31" t="s">
        <v>85</v>
      </c>
      <c r="L7" s="29" t="s">
        <v>81</v>
      </c>
      <c r="M7" s="30" t="s">
        <v>82</v>
      </c>
      <c r="N7" s="30" t="s">
        <v>83</v>
      </c>
      <c r="O7" s="30" t="s">
        <v>84</v>
      </c>
      <c r="P7" s="31" t="s">
        <v>85</v>
      </c>
      <c r="Q7" s="29" t="s">
        <v>81</v>
      </c>
      <c r="R7" s="30" t="s">
        <v>82</v>
      </c>
      <c r="S7" s="31" t="s">
        <v>83</v>
      </c>
    </row>
    <row r="8" spans="1:20" x14ac:dyDescent="0.35">
      <c r="A8" s="15">
        <v>1</v>
      </c>
      <c r="B8" s="23">
        <f>B3/$T3</f>
        <v>0.53333333333333333</v>
      </c>
      <c r="C8" s="24">
        <f t="shared" ref="C8:S9" si="0">C3/$T3</f>
        <v>0.2</v>
      </c>
      <c r="D8" s="24">
        <f t="shared" si="0"/>
        <v>0.13333333333333333</v>
      </c>
      <c r="E8" s="24">
        <f t="shared" si="0"/>
        <v>0.13333333333333333</v>
      </c>
      <c r="F8" s="25">
        <f t="shared" si="0"/>
        <v>0</v>
      </c>
      <c r="G8" s="23">
        <f t="shared" si="0"/>
        <v>0</v>
      </c>
      <c r="H8" s="24">
        <f t="shared" si="0"/>
        <v>0.13333333333333333</v>
      </c>
      <c r="I8" s="24">
        <f t="shared" si="0"/>
        <v>0.66666666666666663</v>
      </c>
      <c r="J8" s="24">
        <f t="shared" si="0"/>
        <v>6.6666666666666666E-2</v>
      </c>
      <c r="K8" s="25">
        <f t="shared" si="0"/>
        <v>0.13333333333333333</v>
      </c>
      <c r="L8" s="23">
        <f t="shared" si="0"/>
        <v>0</v>
      </c>
      <c r="M8" s="24">
        <f t="shared" si="0"/>
        <v>0.33333333333333331</v>
      </c>
      <c r="N8" s="24">
        <f t="shared" si="0"/>
        <v>0.26666666666666666</v>
      </c>
      <c r="O8" s="24">
        <f t="shared" si="0"/>
        <v>0.13333333333333333</v>
      </c>
      <c r="P8" s="25">
        <f t="shared" si="0"/>
        <v>0.26666666666666666</v>
      </c>
      <c r="Q8" s="23">
        <f t="shared" si="0"/>
        <v>0</v>
      </c>
      <c r="R8" s="24">
        <f t="shared" si="0"/>
        <v>0.46666666666666667</v>
      </c>
      <c r="S8" s="25">
        <f t="shared" si="0"/>
        <v>0.53333333333333333</v>
      </c>
    </row>
    <row r="9" spans="1:20" ht="15" thickBot="1" x14ac:dyDescent="0.4">
      <c r="A9" s="19">
        <v>2</v>
      </c>
      <c r="B9" s="26">
        <f>B4/$T4</f>
        <v>0.42857142857142855</v>
      </c>
      <c r="C9" s="27">
        <f t="shared" si="0"/>
        <v>0.5714285714285714</v>
      </c>
      <c r="D9" s="27">
        <f t="shared" si="0"/>
        <v>0</v>
      </c>
      <c r="E9" s="27">
        <f t="shared" si="0"/>
        <v>0</v>
      </c>
      <c r="F9" s="28">
        <f t="shared" si="0"/>
        <v>0</v>
      </c>
      <c r="G9" s="26">
        <f t="shared" si="0"/>
        <v>0</v>
      </c>
      <c r="H9" s="27">
        <f t="shared" si="0"/>
        <v>0.5</v>
      </c>
      <c r="I9" s="27">
        <f t="shared" si="0"/>
        <v>0.5</v>
      </c>
      <c r="J9" s="27">
        <f t="shared" si="0"/>
        <v>0</v>
      </c>
      <c r="K9" s="28">
        <f t="shared" si="0"/>
        <v>0</v>
      </c>
      <c r="L9" s="26">
        <f t="shared" si="0"/>
        <v>0.35714285714285715</v>
      </c>
      <c r="M9" s="27">
        <f t="shared" si="0"/>
        <v>0.2857142857142857</v>
      </c>
      <c r="N9" s="27">
        <f t="shared" si="0"/>
        <v>0.21428571428571427</v>
      </c>
      <c r="O9" s="27">
        <f t="shared" si="0"/>
        <v>0.14285714285714285</v>
      </c>
      <c r="P9" s="28">
        <f t="shared" si="0"/>
        <v>0</v>
      </c>
      <c r="Q9" s="26">
        <f t="shared" si="0"/>
        <v>0</v>
      </c>
      <c r="R9" s="27">
        <f t="shared" si="0"/>
        <v>0.5</v>
      </c>
      <c r="S9" s="28">
        <f t="shared" si="0"/>
        <v>0.5</v>
      </c>
    </row>
    <row r="11" spans="1:20" x14ac:dyDescent="0.3">
      <c r="N11" s="60" t="s">
        <v>91</v>
      </c>
      <c r="O11" s="60"/>
      <c r="P11" s="60"/>
      <c r="Q11" s="60"/>
      <c r="R11" s="60"/>
      <c r="S11" s="60"/>
      <c r="T11" s="60"/>
    </row>
    <row r="12" spans="1:20" x14ac:dyDescent="0.3">
      <c r="N12" s="60"/>
      <c r="O12" s="60"/>
      <c r="P12" s="60"/>
      <c r="Q12" s="60"/>
      <c r="R12" s="60"/>
      <c r="S12" s="60"/>
      <c r="T12" s="60"/>
    </row>
    <row r="13" spans="1:20" x14ac:dyDescent="0.3">
      <c r="N13" s="60"/>
      <c r="O13" s="60"/>
      <c r="P13" s="60"/>
      <c r="Q13" s="60"/>
      <c r="R13" s="60"/>
      <c r="S13" s="60"/>
      <c r="T13" s="60"/>
    </row>
    <row r="14" spans="1:20" x14ac:dyDescent="0.3">
      <c r="N14" s="60"/>
      <c r="O14" s="60"/>
      <c r="P14" s="60"/>
      <c r="Q14" s="60"/>
      <c r="R14" s="60"/>
      <c r="S14" s="60"/>
      <c r="T14" s="60"/>
    </row>
    <row r="15" spans="1:20" x14ac:dyDescent="0.3">
      <c r="N15" s="60"/>
      <c r="O15" s="60"/>
      <c r="P15" s="60"/>
      <c r="Q15" s="60"/>
      <c r="R15" s="60"/>
      <c r="S15" s="60"/>
      <c r="T15" s="60"/>
    </row>
    <row r="18" spans="14:18" x14ac:dyDescent="0.35">
      <c r="N18" s="59" t="s">
        <v>89</v>
      </c>
      <c r="O18" s="59"/>
      <c r="P18" s="59"/>
      <c r="Q18" s="59"/>
      <c r="R18" s="59"/>
    </row>
    <row r="19" spans="14:18" x14ac:dyDescent="0.35">
      <c r="N19" t="s">
        <v>44</v>
      </c>
      <c r="O19" t="s">
        <v>48</v>
      </c>
      <c r="P19" t="s">
        <v>49</v>
      </c>
      <c r="Q19" t="s">
        <v>50</v>
      </c>
      <c r="R19" t="s">
        <v>51</v>
      </c>
    </row>
    <row r="20" spans="14:18" x14ac:dyDescent="0.35">
      <c r="N20" t="s">
        <v>29</v>
      </c>
      <c r="O20" s="17">
        <v>8</v>
      </c>
      <c r="P20" s="17">
        <v>0</v>
      </c>
      <c r="Q20" s="17">
        <v>0</v>
      </c>
      <c r="R20" s="17">
        <v>0</v>
      </c>
    </row>
    <row r="21" spans="14:18" x14ac:dyDescent="0.35">
      <c r="N21" t="s">
        <v>17</v>
      </c>
      <c r="O21" s="17">
        <v>3</v>
      </c>
      <c r="P21" s="17">
        <v>2</v>
      </c>
      <c r="Q21" s="17">
        <v>5</v>
      </c>
      <c r="R21" s="17">
        <v>7</v>
      </c>
    </row>
    <row r="22" spans="14:18" x14ac:dyDescent="0.35">
      <c r="N22" t="s">
        <v>18</v>
      </c>
      <c r="O22" s="17">
        <v>2</v>
      </c>
      <c r="P22" s="17">
        <v>10</v>
      </c>
      <c r="Q22" s="17">
        <v>4</v>
      </c>
      <c r="R22" s="17">
        <v>8</v>
      </c>
    </row>
    <row r="23" spans="14:18" x14ac:dyDescent="0.35">
      <c r="N23" t="s">
        <v>19</v>
      </c>
      <c r="O23" s="17">
        <v>2</v>
      </c>
      <c r="P23" s="17">
        <v>1</v>
      </c>
      <c r="Q23" s="17">
        <v>2</v>
      </c>
      <c r="R23" s="17" t="s">
        <v>59</v>
      </c>
    </row>
    <row r="24" spans="14:18" x14ac:dyDescent="0.35">
      <c r="N24" t="s">
        <v>43</v>
      </c>
      <c r="O24" s="17">
        <v>0</v>
      </c>
      <c r="P24" s="17">
        <v>2</v>
      </c>
      <c r="Q24" s="17">
        <v>4</v>
      </c>
      <c r="R24" s="17" t="s">
        <v>59</v>
      </c>
    </row>
    <row r="30" spans="14:18" ht="15" customHeight="1" x14ac:dyDescent="0.35"/>
    <row r="40" spans="14:19" x14ac:dyDescent="0.3">
      <c r="N40" s="59" t="s">
        <v>90</v>
      </c>
      <c r="O40" s="59"/>
      <c r="P40" s="59"/>
      <c r="Q40" s="59"/>
      <c r="R40" s="59"/>
      <c r="S40" s="34"/>
    </row>
    <row r="41" spans="14:19" x14ac:dyDescent="0.3">
      <c r="N41" t="s">
        <v>44</v>
      </c>
      <c r="O41" t="s">
        <v>48</v>
      </c>
      <c r="P41" t="s">
        <v>49</v>
      </c>
      <c r="Q41" t="s">
        <v>50</v>
      </c>
      <c r="R41" t="s">
        <v>51</v>
      </c>
    </row>
    <row r="42" spans="14:19" x14ac:dyDescent="0.3">
      <c r="N42" t="s">
        <v>29</v>
      </c>
      <c r="O42" s="17">
        <v>6</v>
      </c>
      <c r="P42" s="17">
        <v>0</v>
      </c>
      <c r="Q42" s="17">
        <v>5</v>
      </c>
      <c r="R42" s="17">
        <v>0</v>
      </c>
    </row>
    <row r="43" spans="14:19" x14ac:dyDescent="0.3">
      <c r="N43" t="s">
        <v>17</v>
      </c>
      <c r="O43" s="17">
        <v>8</v>
      </c>
      <c r="P43" s="17">
        <v>7</v>
      </c>
      <c r="Q43" s="17">
        <v>4</v>
      </c>
      <c r="R43" s="17">
        <v>7</v>
      </c>
    </row>
    <row r="44" spans="14:19" x14ac:dyDescent="0.3">
      <c r="N44" t="s">
        <v>18</v>
      </c>
      <c r="O44" s="17">
        <v>0</v>
      </c>
      <c r="P44" s="17">
        <v>7</v>
      </c>
      <c r="Q44" s="17">
        <v>3</v>
      </c>
      <c r="R44" s="17">
        <v>7</v>
      </c>
    </row>
    <row r="45" spans="14:19" x14ac:dyDescent="0.3">
      <c r="N45" t="s">
        <v>19</v>
      </c>
      <c r="O45" s="17">
        <v>0</v>
      </c>
      <c r="P45" s="17">
        <v>0</v>
      </c>
      <c r="Q45" s="17">
        <v>2</v>
      </c>
      <c r="R45" s="17" t="s">
        <v>59</v>
      </c>
    </row>
    <row r="46" spans="14:19" x14ac:dyDescent="0.3">
      <c r="N46" t="s">
        <v>43</v>
      </c>
      <c r="O46" s="17">
        <v>0</v>
      </c>
      <c r="P46" s="17">
        <v>0</v>
      </c>
      <c r="Q46" s="17">
        <v>0</v>
      </c>
      <c r="R46" s="17" t="s">
        <v>59</v>
      </c>
    </row>
  </sheetData>
  <mergeCells count="14">
    <mergeCell ref="N18:R18"/>
    <mergeCell ref="N40:R40"/>
    <mergeCell ref="N11:T15"/>
    <mergeCell ref="A6:A7"/>
    <mergeCell ref="B6:F6"/>
    <mergeCell ref="G6:K6"/>
    <mergeCell ref="L6:P6"/>
    <mergeCell ref="Q6:S6"/>
    <mergeCell ref="T1:T2"/>
    <mergeCell ref="A1:A2"/>
    <mergeCell ref="B1:F1"/>
    <mergeCell ref="G1:K1"/>
    <mergeCell ref="L1:P1"/>
    <mergeCell ref="Q1:S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D1" sqref="D1"/>
    </sheetView>
  </sheetViews>
  <sheetFormatPr defaultRowHeight="14.4" x14ac:dyDescent="0.3"/>
  <sheetData>
    <row r="1" spans="1:5" x14ac:dyDescent="0.3">
      <c r="A1" s="40" t="s">
        <v>16</v>
      </c>
      <c r="B1" s="40" t="s">
        <v>92</v>
      </c>
      <c r="D1" s="36" t="s">
        <v>92</v>
      </c>
      <c r="E1" s="36" t="s">
        <v>93</v>
      </c>
    </row>
    <row r="2" spans="1:5" x14ac:dyDescent="0.3">
      <c r="A2" s="37">
        <v>0.35</v>
      </c>
      <c r="B2" s="39">
        <v>0.1</v>
      </c>
      <c r="D2" s="71">
        <v>0.15</v>
      </c>
      <c r="E2" s="35">
        <v>2</v>
      </c>
    </row>
    <row r="3" spans="1:5" x14ac:dyDescent="0.3">
      <c r="A3" s="37">
        <v>0.3</v>
      </c>
      <c r="B3" s="39">
        <v>0.15</v>
      </c>
      <c r="D3" s="71">
        <v>0.2</v>
      </c>
      <c r="E3" s="35">
        <v>0</v>
      </c>
    </row>
    <row r="4" spans="1:5" x14ac:dyDescent="0.3">
      <c r="A4" s="37">
        <v>0.32500000000000001</v>
      </c>
      <c r="B4" s="39">
        <v>0.2</v>
      </c>
      <c r="D4" s="71">
        <v>0.25</v>
      </c>
      <c r="E4" s="35">
        <v>1</v>
      </c>
    </row>
    <row r="5" spans="1:5" x14ac:dyDescent="0.3">
      <c r="A5" s="37">
        <v>0.125</v>
      </c>
      <c r="B5" s="39">
        <v>0.25</v>
      </c>
      <c r="D5" s="71">
        <v>0.3</v>
      </c>
      <c r="E5" s="35">
        <v>12</v>
      </c>
    </row>
    <row r="6" spans="1:5" x14ac:dyDescent="0.3">
      <c r="A6" s="38">
        <v>0.375</v>
      </c>
      <c r="B6" s="39">
        <v>0.3</v>
      </c>
      <c r="D6" s="71">
        <v>0.35</v>
      </c>
      <c r="E6" s="35">
        <v>5</v>
      </c>
    </row>
    <row r="7" spans="1:5" x14ac:dyDescent="0.3">
      <c r="A7" s="37">
        <v>0.125</v>
      </c>
      <c r="B7" s="39">
        <v>0.35</v>
      </c>
      <c r="D7" s="71">
        <v>0.4</v>
      </c>
      <c r="E7" s="35">
        <v>8</v>
      </c>
    </row>
    <row r="8" spans="1:5" ht="15" thickBot="1" x14ac:dyDescent="0.35">
      <c r="A8" s="37">
        <v>0.27500000000000002</v>
      </c>
      <c r="B8" s="39">
        <v>0.4</v>
      </c>
      <c r="D8" s="73"/>
      <c r="E8" s="72"/>
    </row>
    <row r="9" spans="1:5" x14ac:dyDescent="0.3">
      <c r="A9" s="38">
        <v>0.32500000000000001</v>
      </c>
      <c r="D9" s="41"/>
      <c r="E9" s="42"/>
    </row>
    <row r="10" spans="1:5" ht="15.75" thickBot="1" x14ac:dyDescent="0.3">
      <c r="A10" s="37">
        <v>0.35</v>
      </c>
    </row>
    <row r="11" spans="1:5" x14ac:dyDescent="0.3">
      <c r="A11" s="37">
        <v>0.3</v>
      </c>
      <c r="B11" s="61" t="s">
        <v>94</v>
      </c>
      <c r="C11" s="62"/>
      <c r="D11" s="62"/>
      <c r="E11" s="63"/>
    </row>
    <row r="12" spans="1:5" x14ac:dyDescent="0.3">
      <c r="A12" s="37">
        <v>0.3</v>
      </c>
      <c r="B12" s="64"/>
      <c r="C12" s="65"/>
      <c r="D12" s="65"/>
      <c r="E12" s="66"/>
    </row>
    <row r="13" spans="1:5" x14ac:dyDescent="0.3">
      <c r="A13" s="37">
        <v>0.25</v>
      </c>
      <c r="B13" s="64"/>
      <c r="C13" s="65"/>
      <c r="D13" s="65"/>
      <c r="E13" s="66"/>
    </row>
    <row r="14" spans="1:5" ht="15" thickBot="1" x14ac:dyDescent="0.35">
      <c r="A14" s="37">
        <v>0.27500000000000002</v>
      </c>
      <c r="B14" s="67"/>
      <c r="C14" s="68"/>
      <c r="D14" s="68"/>
      <c r="E14" s="69"/>
    </row>
    <row r="15" spans="1:5" ht="15" x14ac:dyDescent="0.25">
      <c r="A15" s="37">
        <v>0.375</v>
      </c>
    </row>
    <row r="16" spans="1:5" ht="15" x14ac:dyDescent="0.25">
      <c r="A16" s="37">
        <v>0.27500000000000002</v>
      </c>
    </row>
    <row r="17" spans="1:1" ht="15" x14ac:dyDescent="0.25">
      <c r="A17" s="37">
        <v>0.3</v>
      </c>
    </row>
    <row r="18" spans="1:1" ht="15" x14ac:dyDescent="0.25">
      <c r="A18" s="38">
        <v>0.35</v>
      </c>
    </row>
    <row r="19" spans="1:1" ht="15" x14ac:dyDescent="0.25">
      <c r="A19" s="37">
        <v>0.375</v>
      </c>
    </row>
    <row r="20" spans="1:1" ht="15" x14ac:dyDescent="0.25">
      <c r="A20" s="37">
        <v>0.4</v>
      </c>
    </row>
    <row r="21" spans="1:1" ht="15" x14ac:dyDescent="0.25">
      <c r="A21" s="37">
        <v>0.4</v>
      </c>
    </row>
    <row r="22" spans="1:1" x14ac:dyDescent="0.35">
      <c r="A22" s="38">
        <v>0.4</v>
      </c>
    </row>
    <row r="23" spans="1:1" x14ac:dyDescent="0.35">
      <c r="A23" s="38">
        <v>0.4</v>
      </c>
    </row>
    <row r="24" spans="1:1" x14ac:dyDescent="0.35">
      <c r="A24" s="37">
        <v>0.4</v>
      </c>
    </row>
    <row r="25" spans="1:1" x14ac:dyDescent="0.35">
      <c r="A25" s="38">
        <v>0.3</v>
      </c>
    </row>
    <row r="26" spans="1:1" x14ac:dyDescent="0.35">
      <c r="A26" s="38">
        <v>0.3</v>
      </c>
    </row>
    <row r="27" spans="1:1" x14ac:dyDescent="0.35">
      <c r="A27" s="38">
        <v>0.27500000000000002</v>
      </c>
    </row>
    <row r="28" spans="1:1" x14ac:dyDescent="0.3">
      <c r="A28" s="38">
        <v>0.32500000000000001</v>
      </c>
    </row>
    <row r="29" spans="1:1" x14ac:dyDescent="0.3">
      <c r="A29" s="38">
        <v>0.27500000000000002</v>
      </c>
    </row>
    <row r="30" spans="1:1" x14ac:dyDescent="0.3">
      <c r="A30" s="38">
        <v>0.3</v>
      </c>
    </row>
  </sheetData>
  <sortState ref="D2:D7">
    <sortCondition ref="D2"/>
  </sortState>
  <mergeCells count="1">
    <mergeCell ref="B11:E1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activeCell="D4" sqref="D4"/>
    </sheetView>
  </sheetViews>
  <sheetFormatPr defaultRowHeight="14.4" x14ac:dyDescent="0.3"/>
  <cols>
    <col min="1" max="1" width="10.109375" bestFit="1" customWidth="1"/>
    <col min="4" max="4" width="11.44140625" bestFit="1" customWidth="1"/>
  </cols>
  <sheetData>
    <row r="1" spans="1:4" ht="15" x14ac:dyDescent="0.25">
      <c r="A1" s="40" t="s">
        <v>95</v>
      </c>
      <c r="B1" s="40" t="s">
        <v>16</v>
      </c>
      <c r="C1" s="45" t="s">
        <v>44</v>
      </c>
      <c r="D1" s="46" t="s">
        <v>97</v>
      </c>
    </row>
    <row r="2" spans="1:4" ht="15" x14ac:dyDescent="0.25">
      <c r="A2" s="33">
        <v>1</v>
      </c>
      <c r="B2" s="43">
        <v>0.27500000000000002</v>
      </c>
      <c r="C2" s="47">
        <v>1</v>
      </c>
      <c r="D2" s="48">
        <v>14</v>
      </c>
    </row>
    <row r="3" spans="1:4" ht="15" x14ac:dyDescent="0.25">
      <c r="A3" s="33">
        <v>1</v>
      </c>
      <c r="B3" s="43">
        <v>0.3</v>
      </c>
      <c r="C3" s="47">
        <v>2</v>
      </c>
      <c r="D3" s="48">
        <v>11</v>
      </c>
    </row>
    <row r="4" spans="1:4" ht="15" x14ac:dyDescent="0.25">
      <c r="A4" s="33">
        <v>1</v>
      </c>
      <c r="B4" s="43">
        <v>0.3</v>
      </c>
      <c r="C4" s="47">
        <v>3</v>
      </c>
      <c r="D4" s="48">
        <v>2</v>
      </c>
    </row>
    <row r="5" spans="1:4" ht="15.75" thickBot="1" x14ac:dyDescent="0.3">
      <c r="A5" s="33">
        <v>1</v>
      </c>
      <c r="B5" s="43">
        <v>0.32500000000000001</v>
      </c>
      <c r="C5" s="49">
        <v>4</v>
      </c>
      <c r="D5" s="50">
        <v>2</v>
      </c>
    </row>
    <row r="6" spans="1:4" ht="15" x14ac:dyDescent="0.25">
      <c r="A6" s="33">
        <v>1</v>
      </c>
      <c r="B6" s="43">
        <v>0.32500000000000001</v>
      </c>
    </row>
    <row r="7" spans="1:4" ht="15" x14ac:dyDescent="0.25">
      <c r="A7" s="33">
        <v>1</v>
      </c>
      <c r="B7" s="43">
        <v>0.35</v>
      </c>
    </row>
    <row r="8" spans="1:4" ht="15" x14ac:dyDescent="0.25">
      <c r="A8" s="33">
        <v>1</v>
      </c>
      <c r="B8" s="43">
        <v>0.35</v>
      </c>
    </row>
    <row r="9" spans="1:4" ht="15" x14ac:dyDescent="0.25">
      <c r="A9" s="33">
        <v>1</v>
      </c>
      <c r="B9" s="43">
        <v>0.35</v>
      </c>
    </row>
    <row r="10" spans="1:4" ht="15" x14ac:dyDescent="0.25">
      <c r="A10" s="33">
        <v>1</v>
      </c>
      <c r="B10" s="43">
        <v>0.375</v>
      </c>
    </row>
    <row r="11" spans="1:4" ht="15" x14ac:dyDescent="0.25">
      <c r="A11" s="33">
        <v>1</v>
      </c>
      <c r="B11" s="43">
        <v>0.375</v>
      </c>
    </row>
    <row r="12" spans="1:4" ht="15" x14ac:dyDescent="0.25">
      <c r="A12" s="33">
        <v>1</v>
      </c>
      <c r="B12" s="43">
        <v>0.375</v>
      </c>
    </row>
    <row r="13" spans="1:4" ht="15" x14ac:dyDescent="0.25">
      <c r="A13" s="33">
        <v>1</v>
      </c>
      <c r="B13" s="43">
        <v>0.4</v>
      </c>
      <c r="C13" s="35"/>
      <c r="D13" s="35"/>
    </row>
    <row r="14" spans="1:4" ht="15" x14ac:dyDescent="0.25">
      <c r="A14" s="33">
        <v>1</v>
      </c>
      <c r="B14" s="43">
        <v>0.4</v>
      </c>
    </row>
    <row r="15" spans="1:4" x14ac:dyDescent="0.35">
      <c r="A15" s="33">
        <v>1</v>
      </c>
      <c r="B15" s="43">
        <v>0.4</v>
      </c>
    </row>
    <row r="16" spans="1:4" x14ac:dyDescent="0.35">
      <c r="A16" s="33">
        <v>2</v>
      </c>
      <c r="B16" s="43">
        <v>0.27500000000000002</v>
      </c>
    </row>
    <row r="17" spans="1:11" x14ac:dyDescent="0.35">
      <c r="A17" s="33">
        <v>2</v>
      </c>
      <c r="B17" s="43">
        <v>0.27500000000000002</v>
      </c>
    </row>
    <row r="18" spans="1:11" x14ac:dyDescent="0.35">
      <c r="A18" s="33">
        <v>2</v>
      </c>
      <c r="B18" s="43">
        <v>0.27500000000000002</v>
      </c>
    </row>
    <row r="19" spans="1:11" x14ac:dyDescent="0.35">
      <c r="A19" s="33">
        <v>2</v>
      </c>
      <c r="B19" s="43">
        <v>0.3</v>
      </c>
    </row>
    <row r="20" spans="1:11" x14ac:dyDescent="0.35">
      <c r="A20" s="33">
        <v>2</v>
      </c>
      <c r="B20" s="43">
        <v>0.3</v>
      </c>
    </row>
    <row r="21" spans="1:11" x14ac:dyDescent="0.35">
      <c r="A21" s="33">
        <v>2</v>
      </c>
      <c r="B21" s="43">
        <v>0.3</v>
      </c>
    </row>
    <row r="22" spans="1:11" x14ac:dyDescent="0.35">
      <c r="A22" s="33">
        <v>2</v>
      </c>
      <c r="B22" s="43">
        <v>0.3</v>
      </c>
    </row>
    <row r="23" spans="1:11" x14ac:dyDescent="0.35">
      <c r="A23" s="33">
        <v>2</v>
      </c>
      <c r="B23" s="43">
        <v>0.3</v>
      </c>
    </row>
    <row r="24" spans="1:11" ht="15" x14ac:dyDescent="0.25">
      <c r="A24" s="33">
        <v>2</v>
      </c>
      <c r="B24" s="43">
        <v>0.32500000000000001</v>
      </c>
    </row>
    <row r="25" spans="1:11" ht="14.4" customHeight="1" x14ac:dyDescent="0.3">
      <c r="A25" s="33">
        <v>2</v>
      </c>
      <c r="B25" s="43">
        <v>0.4</v>
      </c>
      <c r="E25" s="60" t="s">
        <v>98</v>
      </c>
      <c r="F25" s="60"/>
      <c r="G25" s="60"/>
      <c r="H25" s="60"/>
      <c r="I25" s="60"/>
      <c r="J25" s="60"/>
      <c r="K25" s="60"/>
    </row>
    <row r="26" spans="1:11" ht="14.4" customHeight="1" x14ac:dyDescent="0.3">
      <c r="A26" s="33">
        <v>2</v>
      </c>
      <c r="B26" s="43">
        <v>0.4</v>
      </c>
      <c r="E26" s="60"/>
      <c r="F26" s="60"/>
      <c r="G26" s="60"/>
      <c r="H26" s="60"/>
      <c r="I26" s="60"/>
      <c r="J26" s="60"/>
      <c r="K26" s="60"/>
    </row>
    <row r="27" spans="1:11" ht="14.4" customHeight="1" x14ac:dyDescent="0.3">
      <c r="A27" s="33">
        <v>3</v>
      </c>
      <c r="B27" s="43">
        <v>0.25</v>
      </c>
      <c r="E27" s="60"/>
      <c r="F27" s="60"/>
      <c r="G27" s="60"/>
      <c r="H27" s="60"/>
      <c r="I27" s="60"/>
      <c r="J27" s="60"/>
      <c r="K27" s="60"/>
    </row>
    <row r="28" spans="1:11" x14ac:dyDescent="0.3">
      <c r="A28" s="44">
        <v>3</v>
      </c>
      <c r="B28" s="43">
        <v>0.27500000000000002</v>
      </c>
      <c r="E28" s="60"/>
      <c r="F28" s="60"/>
      <c r="G28" s="60"/>
      <c r="H28" s="60"/>
      <c r="I28" s="60"/>
      <c r="J28" s="60"/>
      <c r="K28" s="60"/>
    </row>
    <row r="29" spans="1:11" x14ac:dyDescent="0.3">
      <c r="A29" s="44">
        <v>4</v>
      </c>
      <c r="B29" s="43">
        <v>0.125</v>
      </c>
    </row>
    <row r="30" spans="1:11" x14ac:dyDescent="0.3">
      <c r="A30" s="44">
        <v>4</v>
      </c>
      <c r="B30" s="43">
        <v>0.125</v>
      </c>
    </row>
  </sheetData>
  <sortState ref="A2:B30">
    <sortCondition ref="A2:A30"/>
    <sortCondition ref="B2:B30"/>
  </sortState>
  <mergeCells count="1">
    <mergeCell ref="E25:K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abSelected="1" workbookViewId="0">
      <selection activeCell="D14" sqref="D14"/>
    </sheetView>
  </sheetViews>
  <sheetFormatPr defaultRowHeight="14.4" x14ac:dyDescent="0.3"/>
  <cols>
    <col min="1" max="1" width="10.6640625" bestFit="1" customWidth="1"/>
    <col min="4" max="4" width="11.44140625" bestFit="1" customWidth="1"/>
  </cols>
  <sheetData>
    <row r="1" spans="1:4" ht="15" x14ac:dyDescent="0.25">
      <c r="A1" s="40" t="s">
        <v>96</v>
      </c>
      <c r="B1" s="40" t="s">
        <v>16</v>
      </c>
      <c r="C1" s="45" t="s">
        <v>44</v>
      </c>
      <c r="D1" s="46" t="s">
        <v>97</v>
      </c>
    </row>
    <row r="2" spans="1:4" ht="15" x14ac:dyDescent="0.25">
      <c r="A2" s="33">
        <v>2</v>
      </c>
      <c r="B2" s="43">
        <v>0.3</v>
      </c>
      <c r="C2" s="47">
        <v>1</v>
      </c>
      <c r="D2" s="48">
        <v>0</v>
      </c>
    </row>
    <row r="3" spans="1:4" ht="15" x14ac:dyDescent="0.25">
      <c r="A3" s="33">
        <v>2</v>
      </c>
      <c r="B3" s="43">
        <v>0.3</v>
      </c>
      <c r="C3" s="47">
        <v>2</v>
      </c>
      <c r="D3" s="48">
        <v>9</v>
      </c>
    </row>
    <row r="4" spans="1:4" ht="15" x14ac:dyDescent="0.25">
      <c r="A4" s="33">
        <v>2</v>
      </c>
      <c r="B4" s="43">
        <v>0.3</v>
      </c>
      <c r="C4" s="47">
        <v>3</v>
      </c>
      <c r="D4" s="48">
        <v>17</v>
      </c>
    </row>
    <row r="5" spans="1:4" ht="15" x14ac:dyDescent="0.25">
      <c r="A5" s="33">
        <v>2</v>
      </c>
      <c r="B5" s="43">
        <v>0.32500000000000001</v>
      </c>
      <c r="C5" s="47">
        <v>4</v>
      </c>
      <c r="D5" s="48">
        <v>1</v>
      </c>
    </row>
    <row r="6" spans="1:4" ht="15.75" thickBot="1" x14ac:dyDescent="0.3">
      <c r="A6" s="33">
        <v>2</v>
      </c>
      <c r="B6" s="43">
        <v>0.375</v>
      </c>
      <c r="C6" s="49">
        <v>5</v>
      </c>
      <c r="D6" s="50">
        <v>2</v>
      </c>
    </row>
    <row r="7" spans="1:4" ht="15" x14ac:dyDescent="0.25">
      <c r="A7" s="33">
        <v>2</v>
      </c>
      <c r="B7" s="43">
        <v>0.4</v>
      </c>
    </row>
    <row r="8" spans="1:4" ht="15" x14ac:dyDescent="0.25">
      <c r="A8" s="33">
        <v>2</v>
      </c>
      <c r="B8" s="43">
        <v>0.4</v>
      </c>
    </row>
    <row r="9" spans="1:4" ht="15" x14ac:dyDescent="0.25">
      <c r="A9" s="33">
        <v>2</v>
      </c>
      <c r="B9" s="43">
        <v>0.4</v>
      </c>
    </row>
    <row r="10" spans="1:4" ht="15" x14ac:dyDescent="0.25">
      <c r="A10" s="33">
        <v>2</v>
      </c>
      <c r="B10" s="43">
        <v>0.4</v>
      </c>
    </row>
    <row r="11" spans="1:4" ht="15" x14ac:dyDescent="0.25">
      <c r="A11" s="33">
        <v>3</v>
      </c>
      <c r="B11" s="43">
        <v>0.25</v>
      </c>
    </row>
    <row r="12" spans="1:4" ht="15" x14ac:dyDescent="0.25">
      <c r="A12" s="33">
        <v>3</v>
      </c>
      <c r="B12" s="43">
        <v>0.27500000000000002</v>
      </c>
    </row>
    <row r="13" spans="1:4" ht="15" x14ac:dyDescent="0.25">
      <c r="A13" s="33">
        <v>3</v>
      </c>
      <c r="B13" s="43">
        <v>0.27500000000000002</v>
      </c>
    </row>
    <row r="14" spans="1:4" ht="15" x14ac:dyDescent="0.25">
      <c r="A14" s="33">
        <v>3</v>
      </c>
      <c r="B14" s="43">
        <v>0.27500000000000002</v>
      </c>
      <c r="C14" s="35"/>
      <c r="D14" s="35"/>
    </row>
    <row r="15" spans="1:4" ht="15" x14ac:dyDescent="0.25">
      <c r="A15" s="33">
        <v>3</v>
      </c>
      <c r="B15" s="43">
        <v>0.27500000000000002</v>
      </c>
    </row>
    <row r="16" spans="1:4" x14ac:dyDescent="0.35">
      <c r="A16" s="33">
        <v>3</v>
      </c>
      <c r="B16" s="43">
        <v>0.3</v>
      </c>
    </row>
    <row r="17" spans="1:12" x14ac:dyDescent="0.35">
      <c r="A17" s="33">
        <v>3</v>
      </c>
      <c r="B17" s="43">
        <v>0.3</v>
      </c>
    </row>
    <row r="18" spans="1:12" x14ac:dyDescent="0.35">
      <c r="A18" s="33">
        <v>3</v>
      </c>
      <c r="B18" s="43">
        <v>0.3</v>
      </c>
    </row>
    <row r="19" spans="1:12" x14ac:dyDescent="0.35">
      <c r="A19" s="33">
        <v>3</v>
      </c>
      <c r="B19" s="43">
        <v>0.3</v>
      </c>
    </row>
    <row r="20" spans="1:12" x14ac:dyDescent="0.35">
      <c r="A20" s="33">
        <v>3</v>
      </c>
      <c r="B20" s="43">
        <v>0.32500000000000001</v>
      </c>
    </row>
    <row r="21" spans="1:12" x14ac:dyDescent="0.35">
      <c r="A21" s="33">
        <v>3</v>
      </c>
      <c r="B21" s="43">
        <v>0.32500000000000001</v>
      </c>
    </row>
    <row r="22" spans="1:12" x14ac:dyDescent="0.35">
      <c r="A22" s="33">
        <v>3</v>
      </c>
      <c r="B22" s="43">
        <v>0.35</v>
      </c>
    </row>
    <row r="23" spans="1:12" x14ac:dyDescent="0.35">
      <c r="A23" s="33">
        <v>3</v>
      </c>
      <c r="B23" s="43">
        <v>0.35</v>
      </c>
    </row>
    <row r="24" spans="1:12" x14ac:dyDescent="0.35">
      <c r="A24" s="33">
        <v>3</v>
      </c>
      <c r="B24" s="43">
        <v>0.35</v>
      </c>
    </row>
    <row r="25" spans="1:12" x14ac:dyDescent="0.35">
      <c r="A25" s="33">
        <v>3</v>
      </c>
      <c r="B25" s="43">
        <v>0.375</v>
      </c>
    </row>
    <row r="26" spans="1:12" x14ac:dyDescent="0.3">
      <c r="A26" s="33">
        <v>3</v>
      </c>
      <c r="B26" s="43">
        <v>0.375</v>
      </c>
      <c r="F26" s="60" t="s">
        <v>99</v>
      </c>
      <c r="G26" s="60"/>
      <c r="H26" s="60"/>
      <c r="I26" s="60"/>
      <c r="J26" s="60"/>
      <c r="K26" s="60"/>
      <c r="L26" s="60"/>
    </row>
    <row r="27" spans="1:12" x14ac:dyDescent="0.3">
      <c r="A27" s="33">
        <v>3</v>
      </c>
      <c r="B27" s="43">
        <v>0.4</v>
      </c>
      <c r="F27" s="60"/>
      <c r="G27" s="60"/>
      <c r="H27" s="60"/>
      <c r="I27" s="60"/>
      <c r="J27" s="60"/>
      <c r="K27" s="60"/>
      <c r="L27" s="60"/>
    </row>
    <row r="28" spans="1:12" x14ac:dyDescent="0.3">
      <c r="A28" s="44">
        <v>4</v>
      </c>
      <c r="B28" s="43">
        <v>0.27500000000000002</v>
      </c>
      <c r="F28" s="60"/>
      <c r="G28" s="60"/>
      <c r="H28" s="60"/>
      <c r="I28" s="60"/>
      <c r="J28" s="60"/>
      <c r="K28" s="60"/>
      <c r="L28" s="60"/>
    </row>
    <row r="29" spans="1:12" x14ac:dyDescent="0.3">
      <c r="A29" s="44">
        <v>5</v>
      </c>
      <c r="B29" s="43">
        <v>0.125</v>
      </c>
      <c r="F29" s="60"/>
      <c r="G29" s="60"/>
      <c r="H29" s="60"/>
      <c r="I29" s="60"/>
      <c r="J29" s="60"/>
      <c r="K29" s="60"/>
      <c r="L29" s="60"/>
    </row>
    <row r="30" spans="1:12" x14ac:dyDescent="0.3">
      <c r="A30" s="44">
        <v>5</v>
      </c>
      <c r="B30" s="43">
        <v>0.125</v>
      </c>
    </row>
  </sheetData>
  <sortState ref="A2:B30">
    <sortCondition ref="A2:A30"/>
    <sortCondition ref="B2:B30"/>
  </sortState>
  <mergeCells count="1">
    <mergeCell ref="F26:L2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Dim Tiers</vt:lpstr>
      <vt:lpstr>Pstar Stats</vt:lpstr>
      <vt:lpstr>By Year</vt:lpstr>
      <vt:lpstr>By Time Block</vt:lpstr>
      <vt:lpstr>Pstar freq</vt:lpstr>
      <vt:lpstr>Pstar vs Dim I</vt:lpstr>
      <vt:lpstr>Pstar vs Dim II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Errigo</dc:creator>
  <cp:lastModifiedBy>Mike Errigo</cp:lastModifiedBy>
  <dcterms:created xsi:type="dcterms:W3CDTF">2014-09-28T03:25:57Z</dcterms:created>
  <dcterms:modified xsi:type="dcterms:W3CDTF">2016-02-01T14:13:55Z</dcterms:modified>
</cp:coreProperties>
</file>