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12" windowWidth="9360" windowHeight="9780" tabRatio="586"/>
  </bookViews>
  <sheets>
    <sheet name="All Stocks" sheetId="3" r:id="rId1"/>
    <sheet name="Notes" sheetId="2" r:id="rId2"/>
    <sheet name="Data Rich Stocks (SEDAR)" sheetId="5" r:id="rId3"/>
    <sheet name="Unassessed Stocks" sheetId="6" r:id="rId4"/>
    <sheet name="Catch 22 Stocks" sheetId="7" r:id="rId5"/>
  </sheets>
  <calcPr calcId="145621"/>
</workbook>
</file>

<file path=xl/calcChain.xml><?xml version="1.0" encoding="utf-8"?>
<calcChain xmlns="http://schemas.openxmlformats.org/spreadsheetml/2006/main">
  <c r="T25" i="3" l="1"/>
  <c r="O25" i="3"/>
  <c r="T17" i="5" l="1"/>
  <c r="X4" i="7" l="1"/>
  <c r="Q4" i="7"/>
  <c r="X3" i="7"/>
  <c r="Q3" i="7"/>
  <c r="T21" i="3"/>
  <c r="T15" i="3"/>
  <c r="T13" i="3"/>
  <c r="T12" i="3"/>
  <c r="T11" i="3"/>
  <c r="T9" i="3"/>
  <c r="T8" i="3"/>
  <c r="T7" i="3"/>
  <c r="T6" i="3"/>
  <c r="T5" i="3"/>
  <c r="O61" i="3"/>
  <c r="O60" i="3"/>
  <c r="O58" i="3"/>
  <c r="O57" i="3"/>
  <c r="O26" i="3"/>
  <c r="O23" i="3"/>
  <c r="O24" i="3"/>
  <c r="O22" i="3"/>
  <c r="O21" i="3"/>
  <c r="O20" i="3"/>
  <c r="O18" i="3"/>
  <c r="O17" i="3"/>
  <c r="O16" i="3"/>
  <c r="O15" i="3"/>
  <c r="O14" i="3"/>
  <c r="AA3" i="3" l="1"/>
  <c r="AA4" i="3"/>
  <c r="AA5" i="3"/>
  <c r="AA6" i="3"/>
  <c r="AA7" i="3"/>
  <c r="AA8" i="3"/>
  <c r="AA9" i="3"/>
  <c r="AA10" i="3"/>
  <c r="AA11" i="3"/>
  <c r="AA12" i="3"/>
  <c r="AA13" i="3"/>
  <c r="AA14" i="3"/>
  <c r="AA15" i="3"/>
  <c r="AA16" i="3"/>
  <c r="AA17" i="3"/>
  <c r="AA18" i="3"/>
  <c r="AA19" i="3"/>
  <c r="AA20" i="3"/>
  <c r="AA21" i="3"/>
  <c r="AA22" i="3"/>
  <c r="AA23" i="3"/>
  <c r="AA24" i="3"/>
  <c r="AA26"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27" i="3"/>
  <c r="O13" i="3" l="1"/>
  <c r="O12" i="3"/>
  <c r="O11" i="3"/>
  <c r="O10" i="3"/>
  <c r="O7" i="3"/>
  <c r="O5" i="3"/>
  <c r="O4" i="3"/>
  <c r="O3" i="3"/>
  <c r="T21" i="5" l="1"/>
  <c r="T20" i="5"/>
  <c r="T19" i="5"/>
  <c r="T18" i="5"/>
  <c r="T16" i="5"/>
  <c r="T15" i="5"/>
  <c r="T14" i="5"/>
  <c r="T13" i="5"/>
  <c r="T12" i="5"/>
  <c r="T11" i="5"/>
  <c r="T10" i="5"/>
  <c r="T9" i="5"/>
  <c r="T8" i="5"/>
  <c r="T7" i="5"/>
  <c r="T6" i="5"/>
  <c r="T5" i="5"/>
  <c r="T4" i="5"/>
  <c r="T3" i="5"/>
  <c r="T61" i="3" l="1"/>
  <c r="T3" i="3"/>
  <c r="T35" i="3"/>
  <c r="T4" i="3"/>
  <c r="T27" i="3"/>
  <c r="T28" i="3"/>
  <c r="T46" i="3"/>
  <c r="T37" i="3"/>
  <c r="T38" i="3"/>
  <c r="T10" i="3"/>
  <c r="T39" i="3"/>
  <c r="T47" i="3"/>
  <c r="T14" i="3"/>
  <c r="T52" i="3"/>
  <c r="T53" i="3"/>
  <c r="T40" i="3"/>
  <c r="T36" i="3"/>
  <c r="T41" i="3"/>
  <c r="T42" i="3"/>
  <c r="T29" i="3"/>
  <c r="T16" i="3"/>
  <c r="T30" i="3"/>
  <c r="T17" i="3"/>
  <c r="T48" i="3"/>
  <c r="T18" i="3"/>
  <c r="T19" i="3"/>
  <c r="T49" i="3"/>
  <c r="T43" i="3"/>
  <c r="T31" i="3"/>
  <c r="T54" i="3"/>
  <c r="T20" i="3"/>
  <c r="T55" i="3"/>
  <c r="T32" i="3"/>
  <c r="T22" i="3"/>
  <c r="T44" i="3"/>
  <c r="T23" i="3"/>
  <c r="T24" i="3"/>
  <c r="T56" i="3"/>
  <c r="T45" i="3"/>
  <c r="T33" i="3"/>
  <c r="T50" i="3"/>
  <c r="T51" i="3"/>
  <c r="T26" i="3"/>
  <c r="T57" i="3"/>
  <c r="T58" i="3"/>
  <c r="T59" i="3"/>
  <c r="T60" i="3"/>
  <c r="T34" i="3"/>
</calcChain>
</file>

<file path=xl/sharedStrings.xml><?xml version="1.0" encoding="utf-8"?>
<sst xmlns="http://schemas.openxmlformats.org/spreadsheetml/2006/main" count="1835" uniqueCount="216">
  <si>
    <t>Stock</t>
  </si>
  <si>
    <t>Year</t>
  </si>
  <si>
    <t>Black Grouper</t>
  </si>
  <si>
    <t>Black Sea Bass</t>
  </si>
  <si>
    <t>No</t>
  </si>
  <si>
    <t>Gag</t>
  </si>
  <si>
    <t>Golden Tilefish</t>
  </si>
  <si>
    <t>Stock Status</t>
  </si>
  <si>
    <t>Overfished?</t>
  </si>
  <si>
    <t>Overfishing?</t>
  </si>
  <si>
    <t>OFL</t>
  </si>
  <si>
    <t>ABC</t>
  </si>
  <si>
    <t>Atlantic Spadefish</t>
  </si>
  <si>
    <t>UNK</t>
  </si>
  <si>
    <t>Bar Jack</t>
  </si>
  <si>
    <t>Almaco Jack</t>
  </si>
  <si>
    <t>Banded Rudderfish</t>
  </si>
  <si>
    <t>Black Snapper</t>
  </si>
  <si>
    <t>Blackfin Snapper</t>
  </si>
  <si>
    <t>Blueline Tilefish</t>
  </si>
  <si>
    <t>Coney</t>
  </si>
  <si>
    <t>Cubera Snapper</t>
  </si>
  <si>
    <t>Dog Snapper</t>
  </si>
  <si>
    <t>Goliath Grouper</t>
  </si>
  <si>
    <t>Gray Snapper</t>
  </si>
  <si>
    <t>Gray Triggerfish</t>
  </si>
  <si>
    <t>Graysby</t>
  </si>
  <si>
    <t>Greater Amberjack</t>
  </si>
  <si>
    <t>Jolthead Porgy</t>
  </si>
  <si>
    <t>Knobbed Porgy</t>
  </si>
  <si>
    <t>Lane Snapper</t>
  </si>
  <si>
    <t>Lesser Amberjack</t>
  </si>
  <si>
    <t>Mahogany Snapper</t>
  </si>
  <si>
    <t>Margate</t>
  </si>
  <si>
    <t>Misty Grouper</t>
  </si>
  <si>
    <t>Mutton Snapper</t>
  </si>
  <si>
    <t>Nassau Grouper</t>
  </si>
  <si>
    <t>Queen Snapper</t>
  </si>
  <si>
    <t>Red Grouper</t>
  </si>
  <si>
    <t>Red Hind</t>
  </si>
  <si>
    <t>Red Porgy</t>
  </si>
  <si>
    <t>Red Snapper</t>
  </si>
  <si>
    <t>Rock Hind</t>
  </si>
  <si>
    <t>Sand Tilefish</t>
  </si>
  <si>
    <t>Saucereye Porgy</t>
  </si>
  <si>
    <t>Scamp</t>
  </si>
  <si>
    <t>Scup</t>
  </si>
  <si>
    <t>Silk Snapper</t>
  </si>
  <si>
    <t>Snowy Grouper</t>
  </si>
  <si>
    <t>Speckled Hind</t>
  </si>
  <si>
    <t>Tomtate</t>
  </si>
  <si>
    <t>Warsaw Grouper</t>
  </si>
  <si>
    <t>Whitebone Porgy</t>
  </si>
  <si>
    <t>White Grunt</t>
  </si>
  <si>
    <t>Wreckfish</t>
  </si>
  <si>
    <t>Yellowedge Grouper</t>
  </si>
  <si>
    <t>Yellowfin Grouper</t>
  </si>
  <si>
    <t>Yellowmouth Grouper</t>
  </si>
  <si>
    <t>Yellowtail Snapper</t>
  </si>
  <si>
    <t>Vermilion Snapper</t>
  </si>
  <si>
    <t>Sailors Choice</t>
  </si>
  <si>
    <t>Yes</t>
  </si>
  <si>
    <t>109,000 fish</t>
  </si>
  <si>
    <t>Dolphin</t>
  </si>
  <si>
    <t>Wahoo</t>
  </si>
  <si>
    <t>King Mackerel</t>
  </si>
  <si>
    <t>Spanish Mackerel</t>
  </si>
  <si>
    <t>Cobia</t>
  </si>
  <si>
    <t>Assessment Information</t>
  </si>
  <si>
    <t>Last SEDAR</t>
  </si>
  <si>
    <t>Next SEDAR</t>
  </si>
  <si>
    <t>Non-SEDAR</t>
  </si>
  <si>
    <t>NA</t>
  </si>
  <si>
    <t>S-B LL</t>
  </si>
  <si>
    <t>Chevron</t>
  </si>
  <si>
    <t>Commercial</t>
  </si>
  <si>
    <t>Recreational</t>
  </si>
  <si>
    <t>Total</t>
  </si>
  <si>
    <t>Year of fishing level recommendation is the year the ABC was implemented.</t>
  </si>
  <si>
    <t>1,515,300 (GM+SA)</t>
  </si>
  <si>
    <t>4,511,840 (GM+SA)</t>
  </si>
  <si>
    <t>SEDAR 19 (2010)</t>
  </si>
  <si>
    <t>Update (2015)</t>
  </si>
  <si>
    <t>Update (2013)</t>
  </si>
  <si>
    <t>SEDAR 32 (2013)</t>
  </si>
  <si>
    <t>Update (2014)</t>
  </si>
  <si>
    <t>SEDAR 25 (2011)</t>
  </si>
  <si>
    <t>SEDAR 23 (2011, Rejected)</t>
  </si>
  <si>
    <t>SEDAR 15 (2008)</t>
  </si>
  <si>
    <t>Benchmark (2016)</t>
  </si>
  <si>
    <t>Update (2012)</t>
  </si>
  <si>
    <t>SEDAR 24 (2010)</t>
  </si>
  <si>
    <t>SEDAR 36 (2014)</t>
  </si>
  <si>
    <t>FWRI Assessment (2012)</t>
  </si>
  <si>
    <t>SEDAR 38 (2014)</t>
  </si>
  <si>
    <t>SEDAR 28 (2012)</t>
  </si>
  <si>
    <t>Catch Curve (1992)</t>
  </si>
  <si>
    <t>Catch Curve (2001)</t>
  </si>
  <si>
    <t>Catch Curve (2011)</t>
  </si>
  <si>
    <t>Catch Curve  (2001)</t>
  </si>
  <si>
    <t>VPA (1995)</t>
  </si>
  <si>
    <t>Chevron, S-B LL</t>
  </si>
  <si>
    <t>ABC Basis</t>
  </si>
  <si>
    <t>Tier 1</t>
  </si>
  <si>
    <t>ORCS</t>
  </si>
  <si>
    <t>Decision Tree</t>
  </si>
  <si>
    <t>Terminal Year of Data</t>
  </si>
  <si>
    <t>Num of Indices</t>
  </si>
  <si>
    <t>Time Since Terminal Year</t>
  </si>
  <si>
    <t>Fishing Level Recommendation (lbs ww, unless otherwise noted)</t>
  </si>
  <si>
    <t>Avg # Dep Samples Per Yr</t>
  </si>
  <si>
    <t>Avg # Age Samples Per Yr</t>
  </si>
  <si>
    <t>Sampling Levels (Avergaes from last 5 years)</t>
  </si>
  <si>
    <t>Average Landings Last 5 Years (lbs ww)</t>
  </si>
  <si>
    <t>Status Determination Criteria</t>
  </si>
  <si>
    <t>MFMT Definition</t>
  </si>
  <si>
    <t>MFMT Value</t>
  </si>
  <si>
    <t>MSST Definition</t>
  </si>
  <si>
    <t>MSST Value</t>
  </si>
  <si>
    <t>5.92 mp</t>
  </si>
  <si>
    <t>256E10 eggs</t>
  </si>
  <si>
    <t>184.95 mt</t>
  </si>
  <si>
    <t>6.82 mp</t>
  </si>
  <si>
    <t>22.6 mt</t>
  </si>
  <si>
    <t>3.21 mp</t>
  </si>
  <si>
    <t>12.35 mp</t>
  </si>
  <si>
    <t>4.29 mp</t>
  </si>
  <si>
    <t>6.72 mp</t>
  </si>
  <si>
    <t>317,500 lbs</t>
  </si>
  <si>
    <t>3.50 mp</t>
  </si>
  <si>
    <t>4.66E12 eggs</t>
  </si>
  <si>
    <t>5.49 mp</t>
  </si>
  <si>
    <t>2,127 mt</t>
  </si>
  <si>
    <t>397.2 mt</t>
  </si>
  <si>
    <r>
      <t>(1-M)*SSB</t>
    </r>
    <r>
      <rPr>
        <vertAlign val="subscript"/>
        <sz val="11"/>
        <color theme="1"/>
        <rFont val="Calibri"/>
        <family val="2"/>
        <scheme val="minor"/>
      </rPr>
      <t>30%SPR</t>
    </r>
  </si>
  <si>
    <r>
      <t>(1-M)*SSB</t>
    </r>
    <r>
      <rPr>
        <vertAlign val="subscript"/>
        <sz val="11"/>
        <color theme="1"/>
        <rFont val="Calibri"/>
        <family val="2"/>
        <scheme val="minor"/>
      </rPr>
      <t>40%SPR</t>
    </r>
  </si>
  <si>
    <r>
      <t>(1-M)*SSB</t>
    </r>
    <r>
      <rPr>
        <vertAlign val="subscript"/>
        <sz val="11"/>
        <color theme="1"/>
        <rFont val="Calibri"/>
        <family val="2"/>
        <scheme val="minor"/>
      </rPr>
      <t>MSY</t>
    </r>
  </si>
  <si>
    <r>
      <t>75%*SSB</t>
    </r>
    <r>
      <rPr>
        <vertAlign val="subscript"/>
        <sz val="11"/>
        <color theme="1"/>
        <rFont val="Calibri"/>
        <family val="2"/>
        <scheme val="minor"/>
      </rPr>
      <t>MSY</t>
    </r>
  </si>
  <si>
    <r>
      <t>F</t>
    </r>
    <r>
      <rPr>
        <vertAlign val="subscript"/>
        <sz val="11"/>
        <color theme="1"/>
        <rFont val="Calibri"/>
        <family val="2"/>
        <scheme val="minor"/>
      </rPr>
      <t>30%SPR</t>
    </r>
  </si>
  <si>
    <r>
      <t>F</t>
    </r>
    <r>
      <rPr>
        <vertAlign val="subscript"/>
        <sz val="11"/>
        <color theme="1"/>
        <rFont val="Calibri"/>
        <family val="2"/>
        <scheme val="minor"/>
      </rPr>
      <t>40%SPR</t>
    </r>
  </si>
  <si>
    <r>
      <t>F</t>
    </r>
    <r>
      <rPr>
        <vertAlign val="subscript"/>
        <sz val="11"/>
        <color theme="1"/>
        <rFont val="Calibri"/>
        <family val="2"/>
        <scheme val="minor"/>
      </rPr>
      <t>MSY</t>
    </r>
  </si>
  <si>
    <t>M</t>
  </si>
  <si>
    <t>0.05-0.12</t>
  </si>
  <si>
    <t>0.11-0.24</t>
  </si>
  <si>
    <t>Natural mortality (M) for assesed species is either the average of the age-specific Lorenzen M or the M used to scale the Lorenzen or Charnov curve (typically from the Hoenig estimate using maximum observed age).</t>
  </si>
  <si>
    <t>YPR (2011)</t>
  </si>
  <si>
    <t>Surplus Production (2011)</t>
  </si>
  <si>
    <t>MARMAP/SEFIS/SEAMAP</t>
  </si>
  <si>
    <t>SM</t>
  </si>
  <si>
    <t>Chevron, SM</t>
  </si>
  <si>
    <t>L-B LL</t>
  </si>
  <si>
    <t>Update (2016)</t>
  </si>
  <si>
    <t>Update (2017)</t>
  </si>
  <si>
    <r>
      <t>Tier 1/Yield F</t>
    </r>
    <r>
      <rPr>
        <vertAlign val="subscript"/>
        <sz val="11"/>
        <color theme="1"/>
        <rFont val="Calibri"/>
        <family val="2"/>
        <scheme val="minor"/>
      </rPr>
      <t>MSY</t>
    </r>
  </si>
  <si>
    <t>Fishing Level Recommendation                                                                                                                                      (lbs ww, unless otherwise noted)</t>
  </si>
  <si>
    <t>ACL Definition</t>
  </si>
  <si>
    <t>ACL</t>
  </si>
  <si>
    <t>ACL = ABC</t>
  </si>
  <si>
    <r>
      <t>ACL = Yield 75% F</t>
    </r>
    <r>
      <rPr>
        <vertAlign val="subscript"/>
        <sz val="11"/>
        <color theme="1"/>
        <rFont val="Calibri"/>
        <family val="2"/>
        <scheme val="minor"/>
      </rPr>
      <t>MSY</t>
    </r>
  </si>
  <si>
    <t>560,490 gw</t>
  </si>
  <si>
    <t>ACL = Formula Am 24</t>
  </si>
  <si>
    <t>114,000 fish</t>
  </si>
  <si>
    <t>Dolphin Wahoo</t>
  </si>
  <si>
    <t>Coastal Migratory Pelagics</t>
  </si>
  <si>
    <t>782,000 gw</t>
  </si>
  <si>
    <t>666,000 gw</t>
  </si>
  <si>
    <t>ACL = 95% ABC</t>
  </si>
  <si>
    <t>632,700 gw</t>
  </si>
  <si>
    <t>FLK/EFL Hogfish</t>
  </si>
  <si>
    <t>SEDAR 37 (2013)</t>
  </si>
  <si>
    <t>P*</t>
  </si>
  <si>
    <t>GA-NC Hogfish</t>
  </si>
  <si>
    <t>ACL = Yield F30%SPR</t>
  </si>
  <si>
    <t>ACL = 78% ABC</t>
  </si>
  <si>
    <t>REEF, RVC</t>
  </si>
  <si>
    <t>The "Relative Fishery Importance" were handled much the same way.  These columns was derived by first adding together either the commercial, rec, or total landings in lbs ww in each year for each species.  Then, the average of the last 5 years (2010-2014) was taken for each species.  Those in the top 25% of landings were labeled "4", those in the 50%-75% category were labeled "3", those in the 25%-50% category were labeled "2", and those in the bottom 25% of landings were labeled "1".  One caveat is that for Red Snapper, the years 2005-2009 were used to give an idea of the value of this fishery to the fishing community since it has been closed from 2010 onwards with only very small mini-seasons in 2012 and 2013.</t>
  </si>
  <si>
    <t>856.664 mt</t>
  </si>
  <si>
    <t>Under "Sampling Level", the MARMAP/SEFIS/SEAMAP category indicates whether or not an independent index exists for that stock.  Chevron refers to an index being developed using catches from a Chevron trap gear, S-B LL refers to an index being developed using Short-Bottom Longline gear, L-B LL refers to an index being developed using Long-Bottom Longline gear (which has been discontinued), and SM refers to an index from the SEAMAP trawl survey being developed.  The FLK/EFL stock of hogfish used indices of abundance developed from the Reef Environmental Education Foundation's Survey (REEF) and the NMFS Reef Visual Census (RVC).  Also of note is that all species sampled by MARMAP have otoliths, lengths, and weights collected.  The "Relative Dep Sampling Level" column was derived by first adding together the total number of fish sampled by TIP, headboat survey, and MRFSS/MRIP in each year for each species.  Then, the average of the last 5 years (2010-2014) was taken for each species.  Those in the top third of biosamples were labeled "3", the middle third were labeled "2", and the bottom third were labeled "1".</t>
  </si>
  <si>
    <t>FMP/Complex</t>
  </si>
  <si>
    <t>S-G       Deepwater Complex</t>
  </si>
  <si>
    <t>S-G                 Jacks Complex</t>
  </si>
  <si>
    <t>S-G             Snappers Complex</t>
  </si>
  <si>
    <t>S-G                Grunts Complex</t>
  </si>
  <si>
    <t>S-G             Shallow-Water Groupers Complex</t>
  </si>
  <si>
    <t>S-G                 Porgy Complex</t>
  </si>
  <si>
    <t>Snapper - Grouper</t>
  </si>
  <si>
    <t>?</t>
  </si>
  <si>
    <r>
      <t>F</t>
    </r>
    <r>
      <rPr>
        <b/>
        <vertAlign val="subscript"/>
        <sz val="11"/>
        <color theme="1"/>
        <rFont val="Calibri"/>
        <family val="2"/>
        <scheme val="minor"/>
      </rPr>
      <t>current</t>
    </r>
  </si>
  <si>
    <r>
      <t>SSB</t>
    </r>
    <r>
      <rPr>
        <b/>
        <vertAlign val="subscript"/>
        <sz val="11"/>
        <color theme="1"/>
        <rFont val="Calibri"/>
        <family val="2"/>
        <scheme val="minor"/>
      </rPr>
      <t>terminal</t>
    </r>
  </si>
  <si>
    <t>8.29 mp</t>
  </si>
  <si>
    <t>265E10 eggs</t>
  </si>
  <si>
    <t>202 mt</t>
  </si>
  <si>
    <t>3.915 mp</t>
  </si>
  <si>
    <t>3.029 mp</t>
  </si>
  <si>
    <t>54.8 mt</t>
  </si>
  <si>
    <t>4.69 mp</t>
  </si>
  <si>
    <r>
      <t>0.225 (F</t>
    </r>
    <r>
      <rPr>
        <vertAlign val="subscript"/>
        <sz val="11"/>
        <color theme="1"/>
        <rFont val="Calibri"/>
        <family val="2"/>
        <scheme val="minor"/>
      </rPr>
      <t>term</t>
    </r>
    <r>
      <rPr>
        <sz val="11"/>
        <color theme="1"/>
        <rFont val="Calibri"/>
        <family val="2"/>
        <scheme val="minor"/>
      </rPr>
      <t>)</t>
    </r>
  </si>
  <si>
    <t>399.3 mt</t>
  </si>
  <si>
    <t>5.19 mp</t>
  </si>
  <si>
    <t>4.14 mp</t>
  </si>
  <si>
    <t>4.52 mp</t>
  </si>
  <si>
    <t>4.08 mp</t>
  </si>
  <si>
    <t>27,400 lbs</t>
  </si>
  <si>
    <t>0.941 mp</t>
  </si>
  <si>
    <t>1.44 mp</t>
  </si>
  <si>
    <t>5.85E12 eggs</t>
  </si>
  <si>
    <r>
      <t>0.045 (F</t>
    </r>
    <r>
      <rPr>
        <vertAlign val="subscript"/>
        <sz val="11"/>
        <color theme="1"/>
        <rFont val="Calibri"/>
        <family val="2"/>
        <scheme val="minor"/>
      </rPr>
      <t>term</t>
    </r>
    <r>
      <rPr>
        <sz val="11"/>
        <color theme="1"/>
        <rFont val="Calibri"/>
        <family val="2"/>
        <scheme val="minor"/>
      </rPr>
      <t>)</t>
    </r>
  </si>
  <si>
    <t>22.73 mp</t>
  </si>
  <si>
    <t>10.72 mp</t>
  </si>
  <si>
    <t>0.876 mp</t>
  </si>
  <si>
    <t>1.53 mp</t>
  </si>
  <si>
    <t>2.99 mp</t>
  </si>
  <si>
    <t>6.31 mp</t>
  </si>
  <si>
    <t>SCA (2014)</t>
  </si>
  <si>
    <t>1.99E9 eggs</t>
  </si>
  <si>
    <t>4.41E9 eggs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</si>
</sst>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scheme val="minor"/>
    </font>
    <font>
      <b/>
      <sz val="11"/>
      <color theme="1"/>
      <name val="Calibri"/>
      <family val="2"/>
      <scheme val="minor"/>
    </font>
    <font>
      <sz val="11"/>
      <color rgb="FFFF0000"/>
      <name val="Calibri"/>
      <family val="2"/>
      <scheme val="minor"/>
    </font>
    <font>
      <vertAlign val="subscript"/>
      <sz val="11"/>
      <color theme="1"/>
      <name val="Calibri"/>
      <family val="2"/>
      <scheme val="minor"/>
    </font>
    <font>
      <sz val="11"/>
      <name val="Calibri"/>
      <family val="2"/>
      <scheme val="minor"/>
    </font>
    <font>
      <b/>
      <vertAlign val="subscript"/>
      <sz val="11"/>
      <color theme="1"/>
      <name val="Calibri"/>
      <family val="2"/>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cellStyleXfs>
  <cellXfs count="83">
    <xf numFmtId="0" fontId="0" fillId="0" borderId="0" xfId="0"/>
    <xf numFmtId="0" fontId="0" fillId="0" borderId="0" xfId="0" applyAlignment="1">
      <alignment horizontal="center"/>
    </xf>
    <xf numFmtId="0" fontId="1" fillId="0" borderId="0" xfId="0" applyFont="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xf>
    <xf numFmtId="3" fontId="0" fillId="0" borderId="1" xfId="0" applyNumberFormat="1" applyBorder="1" applyAlignment="1">
      <alignment horizont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0" fillId="0" borderId="9" xfId="0" applyFill="1" applyBorder="1" applyAlignment="1">
      <alignment horizontal="center"/>
    </xf>
    <xf numFmtId="0" fontId="0" fillId="0" borderId="8" xfId="0" applyFill="1" applyBorder="1" applyAlignment="1">
      <alignment horizontal="center"/>
    </xf>
    <xf numFmtId="0" fontId="1" fillId="0" borderId="8" xfId="0" applyFont="1" applyBorder="1" applyAlignment="1">
      <alignment horizontal="center" vertical="center" wrapText="1"/>
    </xf>
    <xf numFmtId="3" fontId="0" fillId="0" borderId="9" xfId="0" applyNumberFormat="1" applyBorder="1" applyAlignment="1">
      <alignment horizontal="center"/>
    </xf>
    <xf numFmtId="0" fontId="0" fillId="0" borderId="8" xfId="0" applyBorder="1" applyAlignment="1">
      <alignment horizontal="center"/>
    </xf>
    <xf numFmtId="3" fontId="0" fillId="0" borderId="5" xfId="0" applyNumberFormat="1" applyBorder="1" applyAlignment="1">
      <alignment horizontal="center"/>
    </xf>
    <xf numFmtId="3" fontId="0" fillId="0" borderId="6" xfId="0" applyNumberFormat="1" applyBorder="1" applyAlignment="1">
      <alignment horizontal="center"/>
    </xf>
    <xf numFmtId="0" fontId="0" fillId="0" borderId="6" xfId="0" applyBorder="1" applyAlignment="1">
      <alignment horizontal="center"/>
    </xf>
    <xf numFmtId="0" fontId="1" fillId="0" borderId="9" xfId="0" applyFont="1" applyBorder="1" applyAlignment="1">
      <alignment horizontal="center" vertical="center" wrapText="1"/>
    </xf>
    <xf numFmtId="0" fontId="0" fillId="0" borderId="9"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10" xfId="0" applyBorder="1" applyAlignment="1">
      <alignment horizontal="center"/>
    </xf>
    <xf numFmtId="0" fontId="0" fillId="0" borderId="1" xfId="0" applyFont="1" applyBorder="1" applyAlignment="1">
      <alignment horizontal="center" vertical="center"/>
    </xf>
    <xf numFmtId="0" fontId="0" fillId="0" borderId="1" xfId="0" applyFont="1" applyBorder="1" applyAlignment="1">
      <alignment horizontal="center"/>
    </xf>
    <xf numFmtId="0" fontId="0" fillId="0" borderId="9" xfId="0" applyFont="1" applyBorder="1" applyAlignment="1">
      <alignment horizontal="center" vertical="center"/>
    </xf>
    <xf numFmtId="0" fontId="0" fillId="0" borderId="8" xfId="0" applyFont="1" applyBorder="1" applyAlignment="1">
      <alignment horizontal="center" vertical="center"/>
    </xf>
    <xf numFmtId="0" fontId="0" fillId="0" borderId="8" xfId="0" applyFont="1" applyBorder="1" applyAlignment="1">
      <alignment horizontal="center"/>
    </xf>
    <xf numFmtId="0" fontId="0" fillId="0" borderId="9" xfId="0" applyFont="1" applyBorder="1" applyAlignment="1">
      <alignment horizontal="center"/>
    </xf>
    <xf numFmtId="0" fontId="0" fillId="0" borderId="5" xfId="0" applyFont="1" applyBorder="1" applyAlignment="1">
      <alignment horizontal="center"/>
    </xf>
    <xf numFmtId="0" fontId="0" fillId="0" borderId="6" xfId="0" applyFont="1" applyBorder="1" applyAlignment="1">
      <alignment horizontal="center"/>
    </xf>
    <xf numFmtId="0" fontId="0" fillId="0" borderId="7" xfId="0" applyFont="1" applyBorder="1" applyAlignment="1">
      <alignment horizontal="center"/>
    </xf>
    <xf numFmtId="3" fontId="0" fillId="0" borderId="8" xfId="0" applyNumberFormat="1" applyBorder="1" applyAlignment="1">
      <alignment horizontal="center"/>
    </xf>
    <xf numFmtId="3" fontId="0" fillId="0" borderId="7" xfId="0" applyNumberFormat="1" applyBorder="1" applyAlignment="1">
      <alignment horizontal="center"/>
    </xf>
    <xf numFmtId="0" fontId="4" fillId="0" borderId="9" xfId="0" applyFont="1" applyBorder="1" applyAlignment="1">
      <alignment horizontal="center"/>
    </xf>
    <xf numFmtId="0" fontId="4" fillId="0" borderId="1" xfId="0" applyFont="1" applyBorder="1" applyAlignment="1">
      <alignment horizontal="center"/>
    </xf>
    <xf numFmtId="0" fontId="1" fillId="0" borderId="10" xfId="0" applyFont="1" applyBorder="1" applyAlignment="1">
      <alignment horizontal="center" vertical="center" wrapText="1"/>
    </xf>
    <xf numFmtId="0" fontId="0" fillId="0" borderId="10" xfId="0" applyFill="1" applyBorder="1" applyAlignment="1">
      <alignment horizontal="center"/>
    </xf>
    <xf numFmtId="0" fontId="0" fillId="0" borderId="11" xfId="0" applyFill="1" applyBorder="1" applyAlignment="1">
      <alignment horizontal="center"/>
    </xf>
    <xf numFmtId="0" fontId="0" fillId="0" borderId="1" xfId="0" applyFill="1" applyBorder="1" applyAlignment="1">
      <alignment horizontal="center"/>
    </xf>
    <xf numFmtId="0" fontId="1" fillId="0" borderId="15" xfId="0" applyFont="1" applyBorder="1" applyAlignment="1">
      <alignment horizontal="center" vertical="center" wrapText="1"/>
    </xf>
    <xf numFmtId="0" fontId="0" fillId="0" borderId="15" xfId="0" applyBorder="1" applyAlignment="1">
      <alignment horizontal="center"/>
    </xf>
    <xf numFmtId="0" fontId="0" fillId="0" borderId="15" xfId="0" applyFill="1" applyBorder="1" applyAlignment="1">
      <alignment horizontal="center"/>
    </xf>
    <xf numFmtId="0" fontId="0" fillId="0" borderId="6" xfId="0" applyFill="1" applyBorder="1" applyAlignment="1">
      <alignment horizontal="center"/>
    </xf>
    <xf numFmtId="3" fontId="0" fillId="0" borderId="15" xfId="0" applyNumberFormat="1" applyBorder="1" applyAlignment="1">
      <alignment horizontal="center"/>
    </xf>
    <xf numFmtId="3" fontId="0" fillId="0" borderId="15" xfId="0" applyNumberFormat="1" applyFill="1" applyBorder="1" applyAlignment="1">
      <alignment horizontal="center"/>
    </xf>
    <xf numFmtId="0" fontId="1" fillId="0" borderId="21" xfId="0" applyFont="1" applyBorder="1" applyAlignment="1">
      <alignment horizontal="center" vertical="center" wrapText="1"/>
    </xf>
    <xf numFmtId="0" fontId="0" fillId="0" borderId="21" xfId="0" applyBorder="1" applyAlignment="1">
      <alignment horizontal="center"/>
    </xf>
    <xf numFmtId="0" fontId="0" fillId="0" borderId="22" xfId="0" applyBorder="1" applyAlignment="1">
      <alignment horizontal="center"/>
    </xf>
    <xf numFmtId="9" fontId="0" fillId="0" borderId="8" xfId="0" applyNumberFormat="1" applyFill="1" applyBorder="1" applyAlignment="1">
      <alignment horizontal="center"/>
    </xf>
    <xf numFmtId="9" fontId="0" fillId="0" borderId="8" xfId="0" applyNumberFormat="1" applyBorder="1" applyAlignment="1">
      <alignment horizontal="center"/>
    </xf>
    <xf numFmtId="3" fontId="2" fillId="0" borderId="1" xfId="0" applyNumberFormat="1" applyFont="1" applyBorder="1" applyAlignment="1">
      <alignment horizontal="center"/>
    </xf>
    <xf numFmtId="3" fontId="2" fillId="0" borderId="9" xfId="0" applyNumberFormat="1" applyFont="1" applyBorder="1" applyAlignment="1">
      <alignment horizontal="center"/>
    </xf>
    <xf numFmtId="164" fontId="0" fillId="0" borderId="8" xfId="0" applyNumberFormat="1" applyBorder="1" applyAlignment="1">
      <alignment horizontal="center"/>
    </xf>
    <xf numFmtId="0" fontId="1" fillId="0" borderId="1" xfId="0" applyFont="1" applyBorder="1" applyAlignment="1">
      <alignment horizontal="center" vertical="center" wrapText="1"/>
    </xf>
    <xf numFmtId="0" fontId="2" fillId="0" borderId="1" xfId="0" applyFont="1" applyBorder="1" applyAlignment="1">
      <alignment horizontal="center"/>
    </xf>
    <xf numFmtId="164" fontId="0" fillId="0" borderId="8" xfId="0" applyNumberFormat="1" applyFill="1" applyBorder="1" applyAlignment="1">
      <alignment horizontal="center"/>
    </xf>
    <xf numFmtId="3" fontId="2" fillId="0" borderId="15" xfId="0" applyNumberFormat="1" applyFont="1" applyBorder="1" applyAlignment="1">
      <alignment horizontal="center"/>
    </xf>
    <xf numFmtId="9" fontId="0" fillId="0" borderId="7" xfId="0" applyNumberFormat="1" applyFill="1" applyBorder="1" applyAlignment="1">
      <alignment horizontal="center"/>
    </xf>
    <xf numFmtId="0" fontId="0" fillId="0" borderId="10" xfId="0" applyFont="1" applyBorder="1" applyAlignment="1">
      <alignment horizontal="center"/>
    </xf>
    <xf numFmtId="0" fontId="0" fillId="0" borderId="11" xfId="0" applyFont="1" applyBorder="1" applyAlignment="1">
      <alignment horizontal="center"/>
    </xf>
    <xf numFmtId="0" fontId="1" fillId="0" borderId="21" xfId="0" applyFont="1" applyBorder="1" applyAlignment="1">
      <alignment horizontal="center" vertical="center"/>
    </xf>
    <xf numFmtId="3" fontId="0" fillId="0" borderId="21" xfId="0" applyNumberFormat="1" applyBorder="1" applyAlignment="1">
      <alignment horizontal="center"/>
    </xf>
    <xf numFmtId="3" fontId="2" fillId="0" borderId="21" xfId="0" applyNumberFormat="1" applyFont="1" applyBorder="1" applyAlignment="1">
      <alignment horizontal="center"/>
    </xf>
    <xf numFmtId="3" fontId="0" fillId="0" borderId="22" xfId="0" applyNumberFormat="1" applyBorder="1" applyAlignment="1">
      <alignment horizontal="center"/>
    </xf>
    <xf numFmtId="0" fontId="4" fillId="0" borderId="10" xfId="0" applyFont="1" applyBorder="1" applyAlignment="1">
      <alignment horizont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0" xfId="0" applyFont="1" applyBorder="1" applyAlignment="1">
      <alignment horizontal="center" vertical="center"/>
    </xf>
    <xf numFmtId="0" fontId="1" fillId="0" borderId="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6" xfId="0" applyFont="1" applyBorder="1" applyAlignment="1">
      <alignment horizontal="center" vertical="center"/>
    </xf>
    <xf numFmtId="0" fontId="1" fillId="0" borderId="1" xfId="0" applyFont="1" applyBorder="1" applyAlignment="1">
      <alignment horizontal="center" vertical="center" wrapText="1"/>
    </xf>
    <xf numFmtId="3" fontId="0" fillId="0" borderId="17" xfId="0" applyNumberForma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left" vertical="top" wrapText="1"/>
    </xf>
    <xf numFmtId="0" fontId="0" fillId="0" borderId="0" xfId="0" applyAlignment="1">
      <alignment horizontal="left"/>
    </xf>
    <xf numFmtId="0" fontId="1"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2"/>
  <sheetViews>
    <sheetView tabSelected="1" zoomScaleNormal="100" workbookViewId="0">
      <pane xSplit="2" ySplit="2" topLeftCell="K6" activePane="bottomRight" state="frozen"/>
      <selection pane="topRight" activeCell="B1" sqref="B1"/>
      <selection pane="bottomLeft" activeCell="A3" sqref="A3"/>
      <selection pane="bottomRight" activeCell="K25" sqref="K25"/>
    </sheetView>
  </sheetViews>
  <sheetFormatPr defaultRowHeight="14.4" x14ac:dyDescent="0.3"/>
  <cols>
    <col min="1" max="1" width="14.6640625" customWidth="1"/>
    <col min="2" max="2" width="20.6640625" customWidth="1"/>
    <col min="3" max="3" width="13.88671875" customWidth="1"/>
    <col min="4" max="4" width="11.44140625" customWidth="1"/>
    <col min="5" max="5" width="17" bestFit="1" customWidth="1"/>
    <col min="6" max="7" width="11.88671875" customWidth="1"/>
    <col min="8" max="8" width="12" customWidth="1"/>
    <col min="9" max="9" width="11.6640625" customWidth="1"/>
    <col min="10" max="10" width="17.109375" customWidth="1"/>
    <col min="11" max="11" width="10.44140625" customWidth="1"/>
    <col min="13" max="13" width="14.109375" customWidth="1"/>
    <col min="14" max="14" width="18.6640625" customWidth="1"/>
    <col min="15" max="15" width="14.109375" customWidth="1"/>
    <col min="16" max="16" width="24.109375" customWidth="1"/>
    <col min="17" max="17" width="16.5546875" customWidth="1"/>
    <col min="18" max="18" width="23.5546875" customWidth="1"/>
    <col min="19" max="19" width="11.5546875" customWidth="1"/>
    <col min="20" max="20" width="12.88671875" customWidth="1"/>
    <col min="21" max="21" width="14.6640625" customWidth="1"/>
    <col min="22" max="22" width="9.44140625" customWidth="1"/>
    <col min="23" max="24" width="14.5546875" customWidth="1"/>
    <col min="25" max="25" width="12.33203125" customWidth="1"/>
    <col min="26" max="26" width="12.6640625" customWidth="1"/>
    <col min="27" max="27" width="11.88671875" customWidth="1"/>
  </cols>
  <sheetData>
    <row r="1" spans="1:27" s="2" customFormat="1" ht="29.1" customHeight="1" x14ac:dyDescent="0.3">
      <c r="A1" s="72" t="s">
        <v>178</v>
      </c>
      <c r="B1" s="67" t="s">
        <v>0</v>
      </c>
      <c r="C1" s="65" t="s">
        <v>114</v>
      </c>
      <c r="D1" s="68"/>
      <c r="E1" s="68"/>
      <c r="F1" s="68"/>
      <c r="G1" s="66"/>
      <c r="H1" s="65" t="s">
        <v>7</v>
      </c>
      <c r="I1" s="66"/>
      <c r="J1" s="69" t="s">
        <v>154</v>
      </c>
      <c r="K1" s="70"/>
      <c r="L1" s="70"/>
      <c r="M1" s="70"/>
      <c r="N1" s="70"/>
      <c r="O1" s="71"/>
      <c r="P1" s="65" t="s">
        <v>68</v>
      </c>
      <c r="Q1" s="68"/>
      <c r="R1" s="68"/>
      <c r="S1" s="68"/>
      <c r="T1" s="66"/>
      <c r="U1" s="65" t="s">
        <v>112</v>
      </c>
      <c r="V1" s="68"/>
      <c r="W1" s="68"/>
      <c r="X1" s="66"/>
      <c r="Y1" s="65" t="s">
        <v>113</v>
      </c>
      <c r="Z1" s="68"/>
      <c r="AA1" s="66"/>
    </row>
    <row r="2" spans="1:27" s="2" customFormat="1" ht="29.4" customHeight="1" x14ac:dyDescent="0.3">
      <c r="A2" s="72"/>
      <c r="B2" s="67"/>
      <c r="C2" s="17" t="s">
        <v>115</v>
      </c>
      <c r="D2" s="4" t="s">
        <v>116</v>
      </c>
      <c r="E2" s="4" t="s">
        <v>117</v>
      </c>
      <c r="F2" s="4" t="s">
        <v>118</v>
      </c>
      <c r="G2" s="11" t="s">
        <v>141</v>
      </c>
      <c r="H2" s="7" t="s">
        <v>9</v>
      </c>
      <c r="I2" s="8" t="s">
        <v>8</v>
      </c>
      <c r="J2" s="7" t="s">
        <v>10</v>
      </c>
      <c r="K2" s="3" t="s">
        <v>11</v>
      </c>
      <c r="L2" s="3" t="s">
        <v>1</v>
      </c>
      <c r="M2" s="35" t="s">
        <v>102</v>
      </c>
      <c r="N2" s="4" t="s">
        <v>155</v>
      </c>
      <c r="O2" s="39" t="s">
        <v>156</v>
      </c>
      <c r="P2" s="17" t="s">
        <v>69</v>
      </c>
      <c r="Q2" s="4" t="s">
        <v>70</v>
      </c>
      <c r="R2" s="4" t="s">
        <v>71</v>
      </c>
      <c r="S2" s="4" t="s">
        <v>106</v>
      </c>
      <c r="T2" s="11" t="s">
        <v>108</v>
      </c>
      <c r="U2" s="17" t="s">
        <v>147</v>
      </c>
      <c r="V2" s="4" t="s">
        <v>107</v>
      </c>
      <c r="W2" s="4" t="s">
        <v>110</v>
      </c>
      <c r="X2" s="11" t="s">
        <v>111</v>
      </c>
      <c r="Y2" s="17" t="s">
        <v>75</v>
      </c>
      <c r="Z2" s="53" t="s">
        <v>76</v>
      </c>
      <c r="AA2" s="11" t="s">
        <v>77</v>
      </c>
    </row>
    <row r="3" spans="1:27" ht="15.6" x14ac:dyDescent="0.3">
      <c r="A3" s="73" t="s">
        <v>185</v>
      </c>
      <c r="B3" s="21" t="s">
        <v>12</v>
      </c>
      <c r="C3" s="24" t="s">
        <v>138</v>
      </c>
      <c r="D3" s="23" t="s">
        <v>13</v>
      </c>
      <c r="E3" s="22" t="s">
        <v>134</v>
      </c>
      <c r="F3" s="23" t="s">
        <v>13</v>
      </c>
      <c r="G3" s="26" t="s">
        <v>72</v>
      </c>
      <c r="H3" s="9" t="s">
        <v>13</v>
      </c>
      <c r="I3" s="10" t="s">
        <v>13</v>
      </c>
      <c r="J3" s="12" t="s">
        <v>13</v>
      </c>
      <c r="K3" s="6">
        <v>812478</v>
      </c>
      <c r="L3" s="5">
        <v>2015</v>
      </c>
      <c r="M3" s="21" t="s">
        <v>104</v>
      </c>
      <c r="N3" s="5" t="s">
        <v>157</v>
      </c>
      <c r="O3" s="43">
        <f>K3</f>
        <v>812478</v>
      </c>
      <c r="P3" s="18" t="s">
        <v>72</v>
      </c>
      <c r="Q3" s="5" t="s">
        <v>72</v>
      </c>
      <c r="R3" s="5" t="s">
        <v>72</v>
      </c>
      <c r="S3" s="5" t="s">
        <v>72</v>
      </c>
      <c r="T3" s="13" t="str">
        <f t="shared" ref="T3:T61" si="0">IF(S3="NA","NA",2016-S3)</f>
        <v>NA</v>
      </c>
      <c r="U3" s="18" t="s">
        <v>148</v>
      </c>
      <c r="V3" s="5">
        <v>1</v>
      </c>
      <c r="W3" s="6">
        <v>99.2</v>
      </c>
      <c r="X3" s="31">
        <v>0</v>
      </c>
      <c r="Y3" s="12">
        <v>25449.4</v>
      </c>
      <c r="Z3" s="6">
        <v>272360.35644275998</v>
      </c>
      <c r="AA3" s="31">
        <f t="shared" ref="AA3:AA9" si="1">Y3+Z3</f>
        <v>297809.75644276</v>
      </c>
    </row>
    <row r="4" spans="1:27" ht="15.6" x14ac:dyDescent="0.3">
      <c r="A4" s="73"/>
      <c r="B4" s="21" t="s">
        <v>14</v>
      </c>
      <c r="C4" s="24" t="s">
        <v>138</v>
      </c>
      <c r="D4" s="23" t="s">
        <v>13</v>
      </c>
      <c r="E4" s="22" t="s">
        <v>134</v>
      </c>
      <c r="F4" s="23" t="s">
        <v>13</v>
      </c>
      <c r="G4" s="26" t="s">
        <v>72</v>
      </c>
      <c r="H4" s="9" t="s">
        <v>13</v>
      </c>
      <c r="I4" s="10" t="s">
        <v>13</v>
      </c>
      <c r="J4" s="12" t="s">
        <v>13</v>
      </c>
      <c r="K4" s="6">
        <v>62249</v>
      </c>
      <c r="L4" s="5">
        <v>2015</v>
      </c>
      <c r="M4" s="21" t="s">
        <v>104</v>
      </c>
      <c r="N4" s="5" t="s">
        <v>157</v>
      </c>
      <c r="O4" s="43">
        <f>K4</f>
        <v>62249</v>
      </c>
      <c r="P4" s="18" t="s">
        <v>72</v>
      </c>
      <c r="Q4" s="5" t="s">
        <v>72</v>
      </c>
      <c r="R4" s="5" t="s">
        <v>72</v>
      </c>
      <c r="S4" s="5" t="s">
        <v>72</v>
      </c>
      <c r="T4" s="13" t="str">
        <f t="shared" si="0"/>
        <v>NA</v>
      </c>
      <c r="U4" s="18" t="s">
        <v>72</v>
      </c>
      <c r="V4" s="5">
        <v>0</v>
      </c>
      <c r="W4" s="6">
        <v>9.4</v>
      </c>
      <c r="X4" s="31">
        <v>0.4</v>
      </c>
      <c r="Y4" s="12">
        <v>4539.3999999999996</v>
      </c>
      <c r="Z4" s="6">
        <v>5376.0096051640012</v>
      </c>
      <c r="AA4" s="31">
        <f t="shared" si="1"/>
        <v>9915.4096051640008</v>
      </c>
    </row>
    <row r="5" spans="1:27" ht="15.6" x14ac:dyDescent="0.35">
      <c r="A5" s="73"/>
      <c r="B5" s="21" t="s">
        <v>2</v>
      </c>
      <c r="C5" s="24" t="s">
        <v>138</v>
      </c>
      <c r="D5" s="23">
        <v>0.216</v>
      </c>
      <c r="E5" s="23" t="s">
        <v>136</v>
      </c>
      <c r="F5" s="23" t="s">
        <v>119</v>
      </c>
      <c r="G5" s="26">
        <v>0.15</v>
      </c>
      <c r="H5" s="9" t="s">
        <v>4</v>
      </c>
      <c r="I5" s="10" t="s">
        <v>4</v>
      </c>
      <c r="J5" s="12">
        <v>294949</v>
      </c>
      <c r="K5" s="6">
        <v>262594</v>
      </c>
      <c r="L5" s="5">
        <v>2015</v>
      </c>
      <c r="M5" s="36" t="s">
        <v>103</v>
      </c>
      <c r="N5" s="38" t="s">
        <v>157</v>
      </c>
      <c r="O5" s="43">
        <f>K5</f>
        <v>262594</v>
      </c>
      <c r="P5" s="46" t="s">
        <v>81</v>
      </c>
      <c r="Q5" s="5" t="s">
        <v>89</v>
      </c>
      <c r="R5" s="5" t="s">
        <v>72</v>
      </c>
      <c r="S5" s="5">
        <v>2008</v>
      </c>
      <c r="T5" s="13">
        <f>2016-S5</f>
        <v>8</v>
      </c>
      <c r="U5" s="18" t="s">
        <v>72</v>
      </c>
      <c r="V5" s="5">
        <v>0</v>
      </c>
      <c r="W5" s="6">
        <v>129.6</v>
      </c>
      <c r="X5" s="31">
        <v>93.800000000000011</v>
      </c>
      <c r="Y5" s="12">
        <v>56473.4</v>
      </c>
      <c r="Z5" s="6">
        <v>34051.830534034001</v>
      </c>
      <c r="AA5" s="31">
        <f t="shared" si="1"/>
        <v>90525.230534033995</v>
      </c>
    </row>
    <row r="6" spans="1:27" ht="15.6" x14ac:dyDescent="0.35">
      <c r="A6" s="73"/>
      <c r="B6" s="21" t="s">
        <v>3</v>
      </c>
      <c r="C6" s="27" t="s">
        <v>140</v>
      </c>
      <c r="D6" s="23">
        <v>0.61</v>
      </c>
      <c r="E6" s="23" t="s">
        <v>136</v>
      </c>
      <c r="F6" s="23" t="s">
        <v>120</v>
      </c>
      <c r="G6" s="26">
        <v>0.3</v>
      </c>
      <c r="H6" s="9" t="s">
        <v>4</v>
      </c>
      <c r="I6" s="10" t="s">
        <v>4</v>
      </c>
      <c r="J6" s="12">
        <v>2296000</v>
      </c>
      <c r="K6" s="6">
        <v>1814000</v>
      </c>
      <c r="L6" s="5">
        <v>2015</v>
      </c>
      <c r="M6" s="36" t="s">
        <v>103</v>
      </c>
      <c r="N6" s="38" t="s">
        <v>158</v>
      </c>
      <c r="O6" s="44">
        <v>1756450</v>
      </c>
      <c r="P6" s="46" t="s">
        <v>83</v>
      </c>
      <c r="Q6" s="5" t="s">
        <v>72</v>
      </c>
      <c r="R6" s="5" t="s">
        <v>72</v>
      </c>
      <c r="S6" s="5">
        <v>2010</v>
      </c>
      <c r="T6" s="13">
        <f t="shared" ref="T6:T9" si="2">2016-S6</f>
        <v>6</v>
      </c>
      <c r="U6" s="18" t="s">
        <v>74</v>
      </c>
      <c r="V6" s="5">
        <v>1</v>
      </c>
      <c r="W6" s="6">
        <v>6754</v>
      </c>
      <c r="X6" s="31">
        <v>2283</v>
      </c>
      <c r="Y6" s="12">
        <v>441070.2</v>
      </c>
      <c r="Z6" s="6">
        <v>595960.34960778488</v>
      </c>
      <c r="AA6" s="31">
        <f t="shared" si="1"/>
        <v>1037030.549607785</v>
      </c>
    </row>
    <row r="7" spans="1:27" ht="15.6" x14ac:dyDescent="0.35">
      <c r="A7" s="73"/>
      <c r="B7" s="21" t="s">
        <v>19</v>
      </c>
      <c r="C7" s="27" t="s">
        <v>140</v>
      </c>
      <c r="D7" s="23">
        <v>0.30199999999999999</v>
      </c>
      <c r="E7" s="23" t="s">
        <v>137</v>
      </c>
      <c r="F7" s="23" t="s">
        <v>121</v>
      </c>
      <c r="G7" s="26">
        <v>0.1</v>
      </c>
      <c r="H7" s="9" t="s">
        <v>61</v>
      </c>
      <c r="I7" s="10" t="s">
        <v>4</v>
      </c>
      <c r="J7" s="12" t="s">
        <v>13</v>
      </c>
      <c r="K7" s="6">
        <v>224100</v>
      </c>
      <c r="L7" s="5">
        <v>2016</v>
      </c>
      <c r="M7" s="36" t="s">
        <v>153</v>
      </c>
      <c r="N7" s="38" t="s">
        <v>173</v>
      </c>
      <c r="O7" s="44">
        <f>0.78*K7</f>
        <v>174798</v>
      </c>
      <c r="P7" s="46" t="s">
        <v>84</v>
      </c>
      <c r="Q7" s="5" t="s">
        <v>152</v>
      </c>
      <c r="R7" s="5" t="s">
        <v>72</v>
      </c>
      <c r="S7" s="5">
        <v>2011</v>
      </c>
      <c r="T7" s="13">
        <f t="shared" si="2"/>
        <v>5</v>
      </c>
      <c r="U7" s="18" t="s">
        <v>73</v>
      </c>
      <c r="V7" s="5">
        <v>1</v>
      </c>
      <c r="W7" s="6">
        <v>1196.8</v>
      </c>
      <c r="X7" s="31">
        <v>765.2</v>
      </c>
      <c r="Y7" s="12">
        <v>273592.8</v>
      </c>
      <c r="Z7" s="6">
        <v>140271.21978354501</v>
      </c>
      <c r="AA7" s="31">
        <f t="shared" si="1"/>
        <v>413864.01978354499</v>
      </c>
    </row>
    <row r="8" spans="1:27" ht="15.6" x14ac:dyDescent="0.35">
      <c r="A8" s="73"/>
      <c r="B8" s="21" t="s">
        <v>5</v>
      </c>
      <c r="C8" s="27" t="s">
        <v>140</v>
      </c>
      <c r="D8" s="23">
        <v>0.21</v>
      </c>
      <c r="E8" s="23" t="s">
        <v>136</v>
      </c>
      <c r="F8" s="23" t="s">
        <v>122</v>
      </c>
      <c r="G8" s="26">
        <v>0.15</v>
      </c>
      <c r="H8" s="9" t="s">
        <v>61</v>
      </c>
      <c r="I8" s="10" t="s">
        <v>4</v>
      </c>
      <c r="J8" s="12" t="s">
        <v>164</v>
      </c>
      <c r="K8" s="6" t="s">
        <v>165</v>
      </c>
      <c r="L8" s="5">
        <v>2015</v>
      </c>
      <c r="M8" s="21" t="s">
        <v>103</v>
      </c>
      <c r="N8" s="5" t="s">
        <v>166</v>
      </c>
      <c r="O8" s="40" t="s">
        <v>167</v>
      </c>
      <c r="P8" s="46" t="s">
        <v>85</v>
      </c>
      <c r="Q8" s="5" t="s">
        <v>72</v>
      </c>
      <c r="R8" s="5" t="s">
        <v>72</v>
      </c>
      <c r="S8" s="5">
        <v>2012</v>
      </c>
      <c r="T8" s="13">
        <f t="shared" si="2"/>
        <v>4</v>
      </c>
      <c r="U8" s="18" t="s">
        <v>101</v>
      </c>
      <c r="V8" s="5">
        <v>2</v>
      </c>
      <c r="W8" s="6">
        <v>1275.8</v>
      </c>
      <c r="X8" s="31">
        <v>664.80000000000007</v>
      </c>
      <c r="Y8" s="12">
        <v>445117.4</v>
      </c>
      <c r="Z8" s="6">
        <v>201959.86201694261</v>
      </c>
      <c r="AA8" s="31">
        <f t="shared" si="1"/>
        <v>647077.26201694261</v>
      </c>
    </row>
    <row r="9" spans="1:27" ht="15.6" x14ac:dyDescent="0.35">
      <c r="A9" s="73"/>
      <c r="B9" s="21" t="s">
        <v>6</v>
      </c>
      <c r="C9" s="27" t="s">
        <v>140</v>
      </c>
      <c r="D9" s="23">
        <v>0.185</v>
      </c>
      <c r="E9" s="23" t="s">
        <v>137</v>
      </c>
      <c r="F9" s="23" t="s">
        <v>123</v>
      </c>
      <c r="G9" s="26">
        <v>7.0000000000000007E-2</v>
      </c>
      <c r="H9" s="9" t="s">
        <v>4</v>
      </c>
      <c r="I9" s="10" t="s">
        <v>4</v>
      </c>
      <c r="J9" s="12">
        <v>1242000</v>
      </c>
      <c r="K9" s="6">
        <v>715000</v>
      </c>
      <c r="L9" s="5">
        <v>2015</v>
      </c>
      <c r="M9" s="36" t="s">
        <v>103</v>
      </c>
      <c r="N9" s="38" t="s">
        <v>158</v>
      </c>
      <c r="O9" s="41" t="s">
        <v>159</v>
      </c>
      <c r="P9" s="46" t="s">
        <v>86</v>
      </c>
      <c r="Q9" s="5" t="s">
        <v>151</v>
      </c>
      <c r="R9" s="5" t="s">
        <v>72</v>
      </c>
      <c r="S9" s="5">
        <v>2010</v>
      </c>
      <c r="T9" s="13">
        <f t="shared" si="2"/>
        <v>6</v>
      </c>
      <c r="U9" s="18" t="s">
        <v>150</v>
      </c>
      <c r="V9" s="5">
        <v>1</v>
      </c>
      <c r="W9" s="6">
        <v>1285.2</v>
      </c>
      <c r="X9" s="31">
        <v>1094.8</v>
      </c>
      <c r="Y9" s="12">
        <v>557038</v>
      </c>
      <c r="Z9" s="6">
        <v>13125.408495830201</v>
      </c>
      <c r="AA9" s="31">
        <f t="shared" si="1"/>
        <v>570163.40849583026</v>
      </c>
    </row>
    <row r="10" spans="1:27" ht="15.6" x14ac:dyDescent="0.3">
      <c r="A10" s="73"/>
      <c r="B10" s="21" t="s">
        <v>23</v>
      </c>
      <c r="C10" s="24" t="s">
        <v>139</v>
      </c>
      <c r="D10" s="23" t="s">
        <v>13</v>
      </c>
      <c r="E10" s="22" t="s">
        <v>135</v>
      </c>
      <c r="F10" s="23" t="s">
        <v>13</v>
      </c>
      <c r="G10" s="26">
        <v>0.13</v>
      </c>
      <c r="H10" s="9" t="s">
        <v>4</v>
      </c>
      <c r="I10" s="10" t="s">
        <v>13</v>
      </c>
      <c r="J10" s="12" t="s">
        <v>13</v>
      </c>
      <c r="K10" s="6">
        <v>0</v>
      </c>
      <c r="L10" s="5">
        <v>1990</v>
      </c>
      <c r="M10" s="21" t="s">
        <v>105</v>
      </c>
      <c r="N10" s="5" t="s">
        <v>157</v>
      </c>
      <c r="O10" s="43">
        <f>K10</f>
        <v>0</v>
      </c>
      <c r="P10" s="18" t="s">
        <v>87</v>
      </c>
      <c r="Q10" s="5" t="s">
        <v>89</v>
      </c>
      <c r="R10" s="5" t="s">
        <v>72</v>
      </c>
      <c r="S10" s="5">
        <v>2009</v>
      </c>
      <c r="T10" s="13">
        <f t="shared" si="0"/>
        <v>7</v>
      </c>
      <c r="U10" s="18" t="s">
        <v>72</v>
      </c>
      <c r="V10" s="5">
        <v>0</v>
      </c>
      <c r="W10" s="6">
        <v>0.4</v>
      </c>
      <c r="X10" s="31">
        <v>0.2</v>
      </c>
      <c r="Y10" s="12">
        <v>0</v>
      </c>
      <c r="Z10" s="6">
        <v>1</v>
      </c>
      <c r="AA10" s="31">
        <f t="shared" ref="AA10:AA26" si="3">Y10+Z10</f>
        <v>1</v>
      </c>
    </row>
    <row r="11" spans="1:27" ht="15.6" x14ac:dyDescent="0.3">
      <c r="A11" s="73"/>
      <c r="B11" s="21" t="s">
        <v>25</v>
      </c>
      <c r="C11" s="24" t="s">
        <v>138</v>
      </c>
      <c r="D11" s="23" t="s">
        <v>13</v>
      </c>
      <c r="E11" s="22" t="s">
        <v>134</v>
      </c>
      <c r="F11" s="23" t="s">
        <v>13</v>
      </c>
      <c r="G11" s="26">
        <v>0.3</v>
      </c>
      <c r="H11" s="9" t="s">
        <v>4</v>
      </c>
      <c r="I11" s="10" t="s">
        <v>13</v>
      </c>
      <c r="J11" s="12" t="s">
        <v>13</v>
      </c>
      <c r="K11" s="6">
        <v>717000</v>
      </c>
      <c r="L11" s="5">
        <v>2015</v>
      </c>
      <c r="M11" s="21" t="s">
        <v>104</v>
      </c>
      <c r="N11" s="5" t="s">
        <v>157</v>
      </c>
      <c r="O11" s="43">
        <f>K11</f>
        <v>717000</v>
      </c>
      <c r="P11" s="46" t="s">
        <v>72</v>
      </c>
      <c r="Q11" s="5" t="s">
        <v>89</v>
      </c>
      <c r="R11" s="5" t="s">
        <v>145</v>
      </c>
      <c r="S11" s="5">
        <v>2009</v>
      </c>
      <c r="T11" s="13">
        <f t="shared" ref="T11:T13" si="4">2016-S11</f>
        <v>7</v>
      </c>
      <c r="U11" s="18" t="s">
        <v>74</v>
      </c>
      <c r="V11" s="5">
        <v>1</v>
      </c>
      <c r="W11" s="6">
        <v>4305.6000000000004</v>
      </c>
      <c r="X11" s="31">
        <v>314.2</v>
      </c>
      <c r="Y11" s="12">
        <v>359861.4</v>
      </c>
      <c r="Z11" s="6">
        <v>394915.04533512733</v>
      </c>
      <c r="AA11" s="31">
        <f t="shared" si="3"/>
        <v>754776.44533512741</v>
      </c>
    </row>
    <row r="12" spans="1:27" ht="15.6" x14ac:dyDescent="0.35">
      <c r="A12" s="73"/>
      <c r="B12" s="21" t="s">
        <v>27</v>
      </c>
      <c r="C12" s="27" t="s">
        <v>140</v>
      </c>
      <c r="D12" s="23">
        <v>0.42399999999999999</v>
      </c>
      <c r="E12" s="23" t="s">
        <v>136</v>
      </c>
      <c r="F12" s="23" t="s">
        <v>124</v>
      </c>
      <c r="G12" s="26">
        <v>0.25</v>
      </c>
      <c r="H12" s="9" t="s">
        <v>4</v>
      </c>
      <c r="I12" s="10" t="s">
        <v>4</v>
      </c>
      <c r="J12" s="12">
        <v>2005000</v>
      </c>
      <c r="K12" s="6">
        <v>1968000</v>
      </c>
      <c r="L12" s="5">
        <v>2015</v>
      </c>
      <c r="M12" s="21" t="s">
        <v>105</v>
      </c>
      <c r="N12" s="5" t="s">
        <v>157</v>
      </c>
      <c r="O12" s="43">
        <f>K12</f>
        <v>1968000</v>
      </c>
      <c r="P12" s="46" t="s">
        <v>88</v>
      </c>
      <c r="Q12" s="5" t="s">
        <v>72</v>
      </c>
      <c r="R12" s="5" t="s">
        <v>72</v>
      </c>
      <c r="S12" s="5">
        <v>2006</v>
      </c>
      <c r="T12" s="13">
        <f t="shared" si="4"/>
        <v>10</v>
      </c>
      <c r="U12" s="18" t="s">
        <v>73</v>
      </c>
      <c r="V12" s="5">
        <v>1</v>
      </c>
      <c r="W12" s="6">
        <v>861.59999999999991</v>
      </c>
      <c r="X12" s="31">
        <v>116.6</v>
      </c>
      <c r="Y12" s="12">
        <v>976649</v>
      </c>
      <c r="Z12" s="6">
        <v>719223.90008507448</v>
      </c>
      <c r="AA12" s="31">
        <f t="shared" si="3"/>
        <v>1695872.9000850744</v>
      </c>
    </row>
    <row r="13" spans="1:27" ht="15.6" x14ac:dyDescent="0.35">
      <c r="A13" s="73"/>
      <c r="B13" s="21" t="s">
        <v>168</v>
      </c>
      <c r="C13" s="27" t="s">
        <v>140</v>
      </c>
      <c r="D13" s="23">
        <v>0.13800000000000001</v>
      </c>
      <c r="E13" s="23" t="s">
        <v>136</v>
      </c>
      <c r="F13" s="23" t="s">
        <v>176</v>
      </c>
      <c r="G13" s="26">
        <v>0.13</v>
      </c>
      <c r="H13" s="9" t="s">
        <v>61</v>
      </c>
      <c r="I13" s="10" t="s">
        <v>61</v>
      </c>
      <c r="J13" s="51">
        <v>48026</v>
      </c>
      <c r="K13" s="50">
        <v>38367</v>
      </c>
      <c r="L13" s="5">
        <v>2017</v>
      </c>
      <c r="M13" s="21" t="s">
        <v>103</v>
      </c>
      <c r="N13" s="54" t="s">
        <v>157</v>
      </c>
      <c r="O13" s="56">
        <f>K13</f>
        <v>38367</v>
      </c>
      <c r="P13" s="46" t="s">
        <v>169</v>
      </c>
      <c r="Q13" s="5" t="s">
        <v>72</v>
      </c>
      <c r="R13" s="5" t="s">
        <v>72</v>
      </c>
      <c r="S13" s="5">
        <v>2012</v>
      </c>
      <c r="T13" s="13">
        <f t="shared" si="4"/>
        <v>4</v>
      </c>
      <c r="U13" s="18" t="s">
        <v>174</v>
      </c>
      <c r="V13" s="5">
        <v>9</v>
      </c>
      <c r="W13" s="6">
        <v>250</v>
      </c>
      <c r="X13" s="31">
        <v>29.473594771241828</v>
      </c>
      <c r="Y13" s="12">
        <v>12573.2</v>
      </c>
      <c r="Z13" s="6">
        <v>177369.04360168707</v>
      </c>
      <c r="AA13" s="31">
        <f t="shared" si="3"/>
        <v>189942.24360168708</v>
      </c>
    </row>
    <row r="14" spans="1:27" ht="15.6" x14ac:dyDescent="0.3">
      <c r="A14" s="73"/>
      <c r="B14" s="21" t="s">
        <v>171</v>
      </c>
      <c r="C14" s="24" t="s">
        <v>138</v>
      </c>
      <c r="D14" s="23" t="s">
        <v>13</v>
      </c>
      <c r="E14" s="22" t="s">
        <v>134</v>
      </c>
      <c r="F14" s="23" t="s">
        <v>13</v>
      </c>
      <c r="G14" s="26">
        <v>0.13</v>
      </c>
      <c r="H14" s="9" t="s">
        <v>13</v>
      </c>
      <c r="I14" s="10" t="s">
        <v>13</v>
      </c>
      <c r="J14" s="12" t="s">
        <v>13</v>
      </c>
      <c r="K14" s="50">
        <v>28161</v>
      </c>
      <c r="L14" s="5">
        <v>2017</v>
      </c>
      <c r="M14" s="21" t="s">
        <v>104</v>
      </c>
      <c r="N14" s="54" t="s">
        <v>166</v>
      </c>
      <c r="O14" s="56">
        <f>0.95*K14</f>
        <v>26752.949999999997</v>
      </c>
      <c r="P14" s="18" t="s">
        <v>72</v>
      </c>
      <c r="Q14" s="5" t="s">
        <v>72</v>
      </c>
      <c r="R14" s="5" t="s">
        <v>72</v>
      </c>
      <c r="S14" s="5" t="s">
        <v>72</v>
      </c>
      <c r="T14" s="13" t="str">
        <f t="shared" si="0"/>
        <v>NA</v>
      </c>
      <c r="U14" s="18" t="s">
        <v>72</v>
      </c>
      <c r="V14" s="5">
        <v>0</v>
      </c>
      <c r="W14" s="6">
        <v>168</v>
      </c>
      <c r="X14" s="31">
        <v>21.660784313725486</v>
      </c>
      <c r="Y14" s="12">
        <v>27892</v>
      </c>
      <c r="Z14" s="6">
        <v>6970.1856438709601</v>
      </c>
      <c r="AA14" s="31">
        <f t="shared" si="3"/>
        <v>34862.185643870958</v>
      </c>
    </row>
    <row r="15" spans="1:27" ht="15.6" x14ac:dyDescent="0.35">
      <c r="A15" s="73"/>
      <c r="B15" s="21" t="s">
        <v>35</v>
      </c>
      <c r="C15" s="24" t="s">
        <v>138</v>
      </c>
      <c r="D15" s="23">
        <v>0.34</v>
      </c>
      <c r="E15" s="23" t="s">
        <v>136</v>
      </c>
      <c r="F15" s="23" t="s">
        <v>125</v>
      </c>
      <c r="G15" s="26">
        <v>0.21</v>
      </c>
      <c r="H15" s="9" t="s">
        <v>4</v>
      </c>
      <c r="I15" s="10" t="s">
        <v>4</v>
      </c>
      <c r="J15" s="12" t="s">
        <v>79</v>
      </c>
      <c r="K15" s="6">
        <v>926600</v>
      </c>
      <c r="L15" s="5">
        <v>2012</v>
      </c>
      <c r="M15" s="36" t="s">
        <v>103</v>
      </c>
      <c r="N15" s="38" t="s">
        <v>157</v>
      </c>
      <c r="O15" s="43">
        <f>K15</f>
        <v>926600</v>
      </c>
      <c r="P15" s="46" t="s">
        <v>82</v>
      </c>
      <c r="Q15" s="5" t="s">
        <v>72</v>
      </c>
      <c r="R15" s="5" t="s">
        <v>72</v>
      </c>
      <c r="S15" s="5">
        <v>2013</v>
      </c>
      <c r="T15" s="13">
        <f t="shared" ref="T15" si="5">2016-S15</f>
        <v>3</v>
      </c>
      <c r="U15" s="18" t="s">
        <v>72</v>
      </c>
      <c r="V15" s="5">
        <v>0</v>
      </c>
      <c r="W15" s="6">
        <v>897</v>
      </c>
      <c r="X15" s="31">
        <v>604.59999999999991</v>
      </c>
      <c r="Y15" s="12">
        <v>76881.399999999994</v>
      </c>
      <c r="Z15" s="6">
        <v>488118.96740994341</v>
      </c>
      <c r="AA15" s="31">
        <f t="shared" si="3"/>
        <v>565000.36740994337</v>
      </c>
    </row>
    <row r="16" spans="1:27" ht="15.6" x14ac:dyDescent="0.3">
      <c r="A16" s="73"/>
      <c r="B16" s="21" t="s">
        <v>36</v>
      </c>
      <c r="C16" s="24" t="s">
        <v>139</v>
      </c>
      <c r="D16" s="23" t="s">
        <v>13</v>
      </c>
      <c r="E16" s="22" t="s">
        <v>135</v>
      </c>
      <c r="F16" s="23" t="s">
        <v>13</v>
      </c>
      <c r="G16" s="26">
        <v>0.18</v>
      </c>
      <c r="H16" s="9" t="s">
        <v>4</v>
      </c>
      <c r="I16" s="10" t="s">
        <v>13</v>
      </c>
      <c r="J16" s="12" t="s">
        <v>13</v>
      </c>
      <c r="K16" s="6">
        <v>0</v>
      </c>
      <c r="L16" s="5">
        <v>1992</v>
      </c>
      <c r="M16" s="21" t="s">
        <v>105</v>
      </c>
      <c r="N16" s="5" t="s">
        <v>157</v>
      </c>
      <c r="O16" s="43">
        <f>K16</f>
        <v>0</v>
      </c>
      <c r="P16" s="18" t="s">
        <v>72</v>
      </c>
      <c r="Q16" s="5" t="s">
        <v>72</v>
      </c>
      <c r="R16" s="5" t="s">
        <v>72</v>
      </c>
      <c r="S16" s="5" t="s">
        <v>72</v>
      </c>
      <c r="T16" s="13" t="str">
        <f t="shared" si="0"/>
        <v>NA</v>
      </c>
      <c r="U16" s="18" t="s">
        <v>72</v>
      </c>
      <c r="V16" s="5">
        <v>0</v>
      </c>
      <c r="W16" s="6">
        <v>0</v>
      </c>
      <c r="X16" s="31">
        <v>0</v>
      </c>
      <c r="Y16" s="12">
        <v>0</v>
      </c>
      <c r="Z16" s="6">
        <v>0</v>
      </c>
      <c r="AA16" s="31">
        <f t="shared" si="3"/>
        <v>0</v>
      </c>
    </row>
    <row r="17" spans="1:27" ht="15.6" x14ac:dyDescent="0.35">
      <c r="A17" s="73"/>
      <c r="B17" s="21" t="s">
        <v>38</v>
      </c>
      <c r="C17" s="27" t="s">
        <v>140</v>
      </c>
      <c r="D17" s="23">
        <v>0.221</v>
      </c>
      <c r="E17" s="23" t="s">
        <v>137</v>
      </c>
      <c r="F17" s="23" t="s">
        <v>126</v>
      </c>
      <c r="G17" s="26">
        <v>0.2</v>
      </c>
      <c r="H17" s="9" t="s">
        <v>4</v>
      </c>
      <c r="I17" s="10" t="s">
        <v>4</v>
      </c>
      <c r="J17" s="12">
        <v>865000</v>
      </c>
      <c r="K17" s="6">
        <v>780000</v>
      </c>
      <c r="L17" s="5">
        <v>2014</v>
      </c>
      <c r="M17" s="36" t="s">
        <v>103</v>
      </c>
      <c r="N17" s="38" t="s">
        <v>157</v>
      </c>
      <c r="O17" s="43">
        <f>K17</f>
        <v>780000</v>
      </c>
      <c r="P17" s="18" t="s">
        <v>81</v>
      </c>
      <c r="Q17" s="5" t="s">
        <v>152</v>
      </c>
      <c r="R17" s="5" t="s">
        <v>72</v>
      </c>
      <c r="S17" s="5">
        <v>2008</v>
      </c>
      <c r="T17" s="13">
        <f t="shared" si="0"/>
        <v>8</v>
      </c>
      <c r="U17" s="18" t="s">
        <v>101</v>
      </c>
      <c r="V17" s="5">
        <v>2</v>
      </c>
      <c r="W17" s="6">
        <v>152</v>
      </c>
      <c r="X17" s="31">
        <v>107.60000000000001</v>
      </c>
      <c r="Y17" s="12">
        <v>202196.4</v>
      </c>
      <c r="Z17" s="6">
        <v>92879.028863201995</v>
      </c>
      <c r="AA17" s="31">
        <f t="shared" si="3"/>
        <v>295075.42886320199</v>
      </c>
    </row>
    <row r="18" spans="1:27" ht="15.6" x14ac:dyDescent="0.35">
      <c r="A18" s="73"/>
      <c r="B18" s="21" t="s">
        <v>40</v>
      </c>
      <c r="C18" s="27" t="s">
        <v>140</v>
      </c>
      <c r="D18" s="23">
        <v>0.17</v>
      </c>
      <c r="E18" s="23" t="s">
        <v>136</v>
      </c>
      <c r="F18" s="23" t="s">
        <v>127</v>
      </c>
      <c r="G18" s="26">
        <v>0.22500000000000001</v>
      </c>
      <c r="H18" s="9" t="s">
        <v>4</v>
      </c>
      <c r="I18" s="10" t="s">
        <v>61</v>
      </c>
      <c r="J18" s="12">
        <v>400000</v>
      </c>
      <c r="K18" s="6">
        <v>354000</v>
      </c>
      <c r="L18" s="5">
        <v>2016</v>
      </c>
      <c r="M18" s="36" t="s">
        <v>103</v>
      </c>
      <c r="N18" s="38" t="s">
        <v>157</v>
      </c>
      <c r="O18" s="43">
        <f>K18</f>
        <v>354000</v>
      </c>
      <c r="P18" s="18" t="s">
        <v>90</v>
      </c>
      <c r="Q18" s="5" t="s">
        <v>89</v>
      </c>
      <c r="R18" s="5" t="s">
        <v>72</v>
      </c>
      <c r="S18" s="5">
        <v>2011</v>
      </c>
      <c r="T18" s="13">
        <f t="shared" si="0"/>
        <v>5</v>
      </c>
      <c r="U18" s="18" t="s">
        <v>101</v>
      </c>
      <c r="V18" s="5">
        <v>2</v>
      </c>
      <c r="W18" s="6">
        <v>413.2</v>
      </c>
      <c r="X18" s="31">
        <v>125.8</v>
      </c>
      <c r="Y18" s="12">
        <v>167253</v>
      </c>
      <c r="Z18" s="6">
        <v>77122.321022756441</v>
      </c>
      <c r="AA18" s="31">
        <f t="shared" si="3"/>
        <v>244375.32102275646</v>
      </c>
    </row>
    <row r="19" spans="1:27" ht="15.6" x14ac:dyDescent="0.35">
      <c r="A19" s="73"/>
      <c r="B19" s="21" t="s">
        <v>41</v>
      </c>
      <c r="C19" s="27" t="s">
        <v>140</v>
      </c>
      <c r="D19" s="23">
        <v>0.17799999999999999</v>
      </c>
      <c r="E19" s="23" t="s">
        <v>136</v>
      </c>
      <c r="F19" s="23" t="s">
        <v>128</v>
      </c>
      <c r="G19" s="26">
        <v>0.25</v>
      </c>
      <c r="H19" s="9" t="s">
        <v>61</v>
      </c>
      <c r="I19" s="10" t="s">
        <v>61</v>
      </c>
      <c r="J19" s="12" t="s">
        <v>62</v>
      </c>
      <c r="K19" s="6" t="s">
        <v>161</v>
      </c>
      <c r="L19" s="5">
        <v>2015</v>
      </c>
      <c r="M19" s="36" t="s">
        <v>103</v>
      </c>
      <c r="N19" s="38" t="s">
        <v>160</v>
      </c>
      <c r="O19" s="43">
        <v>0</v>
      </c>
      <c r="P19" s="18" t="s">
        <v>91</v>
      </c>
      <c r="Q19" s="5" t="s">
        <v>89</v>
      </c>
      <c r="R19" s="5" t="s">
        <v>72</v>
      </c>
      <c r="S19" s="5">
        <v>2009</v>
      </c>
      <c r="T19" s="13">
        <f t="shared" si="0"/>
        <v>7</v>
      </c>
      <c r="U19" s="18" t="s">
        <v>74</v>
      </c>
      <c r="V19" s="5">
        <v>1</v>
      </c>
      <c r="W19" s="6">
        <v>1836.6000000000001</v>
      </c>
      <c r="X19" s="31">
        <v>560.6</v>
      </c>
      <c r="Y19" s="12">
        <v>190470.8</v>
      </c>
      <c r="Z19" s="6">
        <v>489172.7654992654</v>
      </c>
      <c r="AA19" s="31">
        <f t="shared" si="3"/>
        <v>679643.56549926545</v>
      </c>
    </row>
    <row r="20" spans="1:27" ht="15.6" x14ac:dyDescent="0.3">
      <c r="A20" s="73"/>
      <c r="B20" s="21" t="s">
        <v>45</v>
      </c>
      <c r="C20" s="24" t="s">
        <v>138</v>
      </c>
      <c r="D20" s="23" t="s">
        <v>13</v>
      </c>
      <c r="E20" s="22" t="s">
        <v>134</v>
      </c>
      <c r="F20" s="23" t="s">
        <v>13</v>
      </c>
      <c r="G20" s="26">
        <v>0.15</v>
      </c>
      <c r="H20" s="9" t="s">
        <v>4</v>
      </c>
      <c r="I20" s="10" t="s">
        <v>13</v>
      </c>
      <c r="J20" s="12" t="s">
        <v>13</v>
      </c>
      <c r="K20" s="6">
        <v>335744</v>
      </c>
      <c r="L20" s="5">
        <v>2015</v>
      </c>
      <c r="M20" s="21" t="s">
        <v>104</v>
      </c>
      <c r="N20" s="5" t="s">
        <v>157</v>
      </c>
      <c r="O20" s="43">
        <f t="shared" ref="O20:O26" si="6">K20</f>
        <v>335744</v>
      </c>
      <c r="P20" s="18" t="s">
        <v>72</v>
      </c>
      <c r="Q20" s="5" t="s">
        <v>89</v>
      </c>
      <c r="R20" s="5" t="s">
        <v>97</v>
      </c>
      <c r="S20" s="5">
        <v>1999</v>
      </c>
      <c r="T20" s="13">
        <f t="shared" si="0"/>
        <v>17</v>
      </c>
      <c r="U20" s="18" t="s">
        <v>101</v>
      </c>
      <c r="V20" s="5">
        <v>2</v>
      </c>
      <c r="W20" s="6">
        <v>1072</v>
      </c>
      <c r="X20" s="31">
        <v>683</v>
      </c>
      <c r="Y20" s="12">
        <v>173091.6</v>
      </c>
      <c r="Z20" s="6">
        <v>54430.815024965792</v>
      </c>
      <c r="AA20" s="31">
        <f t="shared" si="3"/>
        <v>227522.4150249658</v>
      </c>
    </row>
    <row r="21" spans="1:27" ht="15.6" x14ac:dyDescent="0.35">
      <c r="A21" s="73"/>
      <c r="B21" s="21" t="s">
        <v>48</v>
      </c>
      <c r="C21" s="27" t="s">
        <v>140</v>
      </c>
      <c r="D21" s="23">
        <v>0.05</v>
      </c>
      <c r="E21" s="23" t="s">
        <v>137</v>
      </c>
      <c r="F21" s="23" t="s">
        <v>129</v>
      </c>
      <c r="G21" s="26">
        <v>0.12</v>
      </c>
      <c r="H21" s="9" t="s">
        <v>61</v>
      </c>
      <c r="I21" s="10" t="s">
        <v>61</v>
      </c>
      <c r="J21" s="12">
        <v>129503</v>
      </c>
      <c r="K21" s="6">
        <v>102960</v>
      </c>
      <c r="L21" s="5">
        <v>2013</v>
      </c>
      <c r="M21" s="36" t="s">
        <v>103</v>
      </c>
      <c r="N21" s="38" t="s">
        <v>157</v>
      </c>
      <c r="O21" s="43">
        <f t="shared" si="6"/>
        <v>102960</v>
      </c>
      <c r="P21" s="46" t="s">
        <v>92</v>
      </c>
      <c r="Q21" s="5" t="s">
        <v>72</v>
      </c>
      <c r="R21" s="5" t="s">
        <v>72</v>
      </c>
      <c r="S21" s="5">
        <v>2012</v>
      </c>
      <c r="T21" s="13">
        <f t="shared" ref="T21" si="7">2016-S21</f>
        <v>4</v>
      </c>
      <c r="U21" s="18" t="s">
        <v>101</v>
      </c>
      <c r="V21" s="5">
        <v>2</v>
      </c>
      <c r="W21" s="6">
        <v>868.8</v>
      </c>
      <c r="X21" s="31">
        <v>305.60000000000002</v>
      </c>
      <c r="Y21" s="12">
        <v>91120</v>
      </c>
      <c r="Z21" s="6">
        <v>59700.674004084991</v>
      </c>
      <c r="AA21" s="31">
        <f t="shared" si="3"/>
        <v>150820.67400408498</v>
      </c>
    </row>
    <row r="22" spans="1:27" ht="15.6" x14ac:dyDescent="0.3">
      <c r="A22" s="73"/>
      <c r="B22" s="21" t="s">
        <v>49</v>
      </c>
      <c r="C22" s="24" t="s">
        <v>138</v>
      </c>
      <c r="D22" s="23" t="s">
        <v>13</v>
      </c>
      <c r="E22" s="22" t="s">
        <v>134</v>
      </c>
      <c r="F22" s="23" t="s">
        <v>13</v>
      </c>
      <c r="G22" s="26">
        <v>0.13</v>
      </c>
      <c r="H22" s="9" t="s">
        <v>61</v>
      </c>
      <c r="I22" s="10" t="s">
        <v>13</v>
      </c>
      <c r="J22" s="12" t="s">
        <v>13</v>
      </c>
      <c r="K22" s="6">
        <v>0</v>
      </c>
      <c r="L22" s="5">
        <v>2010</v>
      </c>
      <c r="M22" s="21" t="s">
        <v>105</v>
      </c>
      <c r="N22" s="5" t="s">
        <v>157</v>
      </c>
      <c r="O22" s="43">
        <f t="shared" si="6"/>
        <v>0</v>
      </c>
      <c r="P22" s="18" t="s">
        <v>72</v>
      </c>
      <c r="Q22" s="5" t="s">
        <v>72</v>
      </c>
      <c r="R22" s="5" t="s">
        <v>98</v>
      </c>
      <c r="S22" s="5">
        <v>2007</v>
      </c>
      <c r="T22" s="13">
        <f t="shared" si="0"/>
        <v>9</v>
      </c>
      <c r="U22" s="18" t="s">
        <v>101</v>
      </c>
      <c r="V22" s="5">
        <v>2</v>
      </c>
      <c r="W22" s="6">
        <v>3.2</v>
      </c>
      <c r="X22" s="31">
        <v>2.4</v>
      </c>
      <c r="Y22" s="12">
        <v>1238.8</v>
      </c>
      <c r="Z22" s="6">
        <v>267.68331484399999</v>
      </c>
      <c r="AA22" s="31">
        <f t="shared" si="3"/>
        <v>1506.483314844</v>
      </c>
    </row>
    <row r="23" spans="1:27" ht="15.6" x14ac:dyDescent="0.35">
      <c r="A23" s="73"/>
      <c r="B23" s="21" t="s">
        <v>59</v>
      </c>
      <c r="C23" s="27" t="s">
        <v>140</v>
      </c>
      <c r="D23" s="23">
        <v>0.75</v>
      </c>
      <c r="E23" s="23" t="s">
        <v>136</v>
      </c>
      <c r="F23" s="23" t="s">
        <v>130</v>
      </c>
      <c r="G23" s="26">
        <v>0.25</v>
      </c>
      <c r="H23" s="9" t="s">
        <v>4</v>
      </c>
      <c r="I23" s="10" t="s">
        <v>4</v>
      </c>
      <c r="J23" s="12">
        <v>1563000</v>
      </c>
      <c r="K23" s="6">
        <v>1269000</v>
      </c>
      <c r="L23" s="5">
        <v>2016</v>
      </c>
      <c r="M23" s="21" t="s">
        <v>103</v>
      </c>
      <c r="N23" s="5" t="s">
        <v>157</v>
      </c>
      <c r="O23" s="43">
        <f t="shared" si="6"/>
        <v>1269000</v>
      </c>
      <c r="P23" s="18" t="s">
        <v>90</v>
      </c>
      <c r="Q23" s="5" t="s">
        <v>82</v>
      </c>
      <c r="R23" s="5" t="s">
        <v>72</v>
      </c>
      <c r="S23" s="5">
        <v>2011</v>
      </c>
      <c r="T23" s="13">
        <f t="shared" si="0"/>
        <v>5</v>
      </c>
      <c r="U23" s="18" t="s">
        <v>74</v>
      </c>
      <c r="V23" s="5">
        <v>1</v>
      </c>
      <c r="W23" s="6">
        <v>8621.6</v>
      </c>
      <c r="X23" s="31">
        <v>3223.6</v>
      </c>
      <c r="Y23" s="12">
        <v>966019</v>
      </c>
      <c r="Z23" s="6">
        <v>268872.41355529742</v>
      </c>
      <c r="AA23" s="31">
        <f t="shared" si="3"/>
        <v>1234891.4135552975</v>
      </c>
    </row>
    <row r="24" spans="1:27" ht="15.6" x14ac:dyDescent="0.3">
      <c r="A24" s="73"/>
      <c r="B24" s="21" t="s">
        <v>51</v>
      </c>
      <c r="C24" s="24" t="s">
        <v>138</v>
      </c>
      <c r="D24" s="23" t="s">
        <v>13</v>
      </c>
      <c r="E24" s="22" t="s">
        <v>134</v>
      </c>
      <c r="F24" s="23" t="s">
        <v>13</v>
      </c>
      <c r="G24" s="26" t="s">
        <v>142</v>
      </c>
      <c r="H24" s="9" t="s">
        <v>61</v>
      </c>
      <c r="I24" s="10" t="s">
        <v>13</v>
      </c>
      <c r="J24" s="12" t="s">
        <v>13</v>
      </c>
      <c r="K24" s="6">
        <v>0</v>
      </c>
      <c r="L24" s="5">
        <v>2010</v>
      </c>
      <c r="M24" s="21" t="s">
        <v>105</v>
      </c>
      <c r="N24" s="5" t="s">
        <v>157</v>
      </c>
      <c r="O24" s="43">
        <f t="shared" si="6"/>
        <v>0</v>
      </c>
      <c r="P24" s="18" t="s">
        <v>72</v>
      </c>
      <c r="Q24" s="5" t="s">
        <v>72</v>
      </c>
      <c r="R24" s="5" t="s">
        <v>96</v>
      </c>
      <c r="S24" s="5">
        <v>1990</v>
      </c>
      <c r="T24" s="13">
        <f t="shared" si="0"/>
        <v>26</v>
      </c>
      <c r="U24" s="18" t="s">
        <v>72</v>
      </c>
      <c r="V24" s="5">
        <v>0</v>
      </c>
      <c r="W24" s="6">
        <v>3.8000000000000003</v>
      </c>
      <c r="X24" s="31">
        <v>2.6</v>
      </c>
      <c r="Y24" s="12">
        <v>187.66666666666666</v>
      </c>
      <c r="Z24" s="6">
        <v>3149.9677681600001</v>
      </c>
      <c r="AA24" s="31">
        <f t="shared" si="3"/>
        <v>3337.6344348266666</v>
      </c>
    </row>
    <row r="25" spans="1:27" ht="15.6" x14ac:dyDescent="0.35">
      <c r="A25" s="73"/>
      <c r="B25" s="21" t="s">
        <v>54</v>
      </c>
      <c r="C25" s="27" t="s">
        <v>140</v>
      </c>
      <c r="D25" s="23">
        <v>6.5000000000000002E-2</v>
      </c>
      <c r="E25" s="23" t="s">
        <v>137</v>
      </c>
      <c r="F25" s="23" t="s">
        <v>211</v>
      </c>
      <c r="G25" s="58">
        <v>3.6999999999999998E-2</v>
      </c>
      <c r="H25" s="38" t="s">
        <v>4</v>
      </c>
      <c r="I25" s="10" t="s">
        <v>4</v>
      </c>
      <c r="J25" s="61">
        <v>553300</v>
      </c>
      <c r="K25" s="6">
        <v>433000</v>
      </c>
      <c r="L25" s="5">
        <v>2015</v>
      </c>
      <c r="M25" s="21" t="s">
        <v>103</v>
      </c>
      <c r="N25" s="5" t="s">
        <v>157</v>
      </c>
      <c r="O25" s="43">
        <f t="shared" si="6"/>
        <v>433000</v>
      </c>
      <c r="P25" s="46" t="s">
        <v>72</v>
      </c>
      <c r="Q25" s="5" t="s">
        <v>72</v>
      </c>
      <c r="R25" s="5" t="s">
        <v>213</v>
      </c>
      <c r="S25" s="5">
        <v>2010</v>
      </c>
      <c r="T25" s="13">
        <f t="shared" ref="T25" si="8">2016-S25</f>
        <v>6</v>
      </c>
      <c r="U25" s="18" t="s">
        <v>72</v>
      </c>
      <c r="V25" s="5">
        <v>0</v>
      </c>
      <c r="W25" s="6">
        <v>203.6</v>
      </c>
      <c r="X25" s="31">
        <v>187</v>
      </c>
      <c r="Y25" s="12">
        <v>244749.45</v>
      </c>
      <c r="Z25" s="6">
        <v>237</v>
      </c>
      <c r="AA25" s="31">
        <v>244986.45</v>
      </c>
    </row>
    <row r="26" spans="1:27" ht="15.6" x14ac:dyDescent="0.35">
      <c r="A26" s="73"/>
      <c r="B26" s="21" t="s">
        <v>58</v>
      </c>
      <c r="C26" s="27" t="s">
        <v>140</v>
      </c>
      <c r="D26" s="23">
        <v>0.24</v>
      </c>
      <c r="E26" s="23" t="s">
        <v>136</v>
      </c>
      <c r="F26" s="23" t="s">
        <v>131</v>
      </c>
      <c r="G26" s="26">
        <v>0.2</v>
      </c>
      <c r="H26" s="9" t="s">
        <v>4</v>
      </c>
      <c r="I26" s="10" t="s">
        <v>4</v>
      </c>
      <c r="J26" s="12" t="s">
        <v>80</v>
      </c>
      <c r="K26" s="6">
        <v>3037500</v>
      </c>
      <c r="L26" s="5">
        <v>2013</v>
      </c>
      <c r="M26" s="36" t="s">
        <v>103</v>
      </c>
      <c r="N26" s="38" t="s">
        <v>157</v>
      </c>
      <c r="O26" s="43">
        <f t="shared" si="6"/>
        <v>3037500</v>
      </c>
      <c r="P26" s="18" t="s">
        <v>93</v>
      </c>
      <c r="Q26" s="5" t="s">
        <v>72</v>
      </c>
      <c r="R26" s="5" t="s">
        <v>72</v>
      </c>
      <c r="S26" s="5">
        <v>2010</v>
      </c>
      <c r="T26" s="13">
        <f t="shared" si="0"/>
        <v>6</v>
      </c>
      <c r="U26" s="18" t="s">
        <v>72</v>
      </c>
      <c r="V26" s="5">
        <v>0</v>
      </c>
      <c r="W26" s="6">
        <v>7258</v>
      </c>
      <c r="X26" s="31">
        <v>3812.8</v>
      </c>
      <c r="Y26" s="12">
        <v>1247111.2</v>
      </c>
      <c r="Z26" s="6">
        <v>623784.52047234226</v>
      </c>
      <c r="AA26" s="31">
        <f t="shared" si="3"/>
        <v>1870895.7204723423</v>
      </c>
    </row>
    <row r="27" spans="1:27" ht="15.6" x14ac:dyDescent="0.3">
      <c r="A27" s="73" t="s">
        <v>179</v>
      </c>
      <c r="B27" s="21" t="s">
        <v>17</v>
      </c>
      <c r="C27" s="24" t="s">
        <v>138</v>
      </c>
      <c r="D27" s="23" t="s">
        <v>13</v>
      </c>
      <c r="E27" s="22" t="s">
        <v>134</v>
      </c>
      <c r="F27" s="23" t="s">
        <v>13</v>
      </c>
      <c r="G27" s="26" t="s">
        <v>72</v>
      </c>
      <c r="H27" s="9" t="s">
        <v>13</v>
      </c>
      <c r="I27" s="10" t="s">
        <v>13</v>
      </c>
      <c r="J27" s="12" t="s">
        <v>13</v>
      </c>
      <c r="K27" s="6">
        <v>382</v>
      </c>
      <c r="L27" s="5">
        <v>2015</v>
      </c>
      <c r="M27" s="21" t="s">
        <v>105</v>
      </c>
      <c r="N27" s="5" t="s">
        <v>157</v>
      </c>
      <c r="O27" s="74">
        <v>170278</v>
      </c>
      <c r="P27" s="18" t="s">
        <v>72</v>
      </c>
      <c r="Q27" s="5" t="s">
        <v>72</v>
      </c>
      <c r="R27" s="5" t="s">
        <v>72</v>
      </c>
      <c r="S27" s="5" t="s">
        <v>72</v>
      </c>
      <c r="T27" s="13" t="str">
        <f t="shared" ref="T27:T56" si="9">IF(S27="NA","NA",2016-S27)</f>
        <v>NA</v>
      </c>
      <c r="U27" s="18" t="s">
        <v>72</v>
      </c>
      <c r="V27" s="5">
        <v>0</v>
      </c>
      <c r="W27" s="6">
        <v>0</v>
      </c>
      <c r="X27" s="31">
        <v>0</v>
      </c>
      <c r="Y27" s="12">
        <v>8.8000000000000007</v>
      </c>
      <c r="Z27" s="6">
        <v>1.0004474800000001</v>
      </c>
      <c r="AA27" s="31">
        <f>Y27+Z27</f>
        <v>9.8004474800000008</v>
      </c>
    </row>
    <row r="28" spans="1:27" ht="15.6" x14ac:dyDescent="0.3">
      <c r="A28" s="73"/>
      <c r="B28" s="21" t="s">
        <v>18</v>
      </c>
      <c r="C28" s="24" t="s">
        <v>138</v>
      </c>
      <c r="D28" s="23" t="s">
        <v>13</v>
      </c>
      <c r="E28" s="22" t="s">
        <v>134</v>
      </c>
      <c r="F28" s="23" t="s">
        <v>13</v>
      </c>
      <c r="G28" s="26" t="s">
        <v>72</v>
      </c>
      <c r="H28" s="9" t="s">
        <v>13</v>
      </c>
      <c r="I28" s="10" t="s">
        <v>13</v>
      </c>
      <c r="J28" s="12" t="s">
        <v>13</v>
      </c>
      <c r="K28" s="6">
        <v>3665</v>
      </c>
      <c r="L28" s="5">
        <v>2015</v>
      </c>
      <c r="M28" s="21" t="s">
        <v>105</v>
      </c>
      <c r="N28" s="5" t="s">
        <v>157</v>
      </c>
      <c r="O28" s="75"/>
      <c r="P28" s="18" t="s">
        <v>72</v>
      </c>
      <c r="Q28" s="5" t="s">
        <v>72</v>
      </c>
      <c r="R28" s="5" t="s">
        <v>72</v>
      </c>
      <c r="S28" s="5" t="s">
        <v>72</v>
      </c>
      <c r="T28" s="13" t="str">
        <f t="shared" si="9"/>
        <v>NA</v>
      </c>
      <c r="U28" s="18" t="s">
        <v>72</v>
      </c>
      <c r="V28" s="5">
        <v>0</v>
      </c>
      <c r="W28" s="6">
        <v>39.799999999999997</v>
      </c>
      <c r="X28" s="31">
        <v>16</v>
      </c>
      <c r="Y28" s="12">
        <v>1456.4</v>
      </c>
      <c r="Z28" s="6">
        <v>4305.9170844070004</v>
      </c>
      <c r="AA28" s="31">
        <f t="shared" ref="AA28:AA61" si="10">Y28+Z28</f>
        <v>5762.3170844070009</v>
      </c>
    </row>
    <row r="29" spans="1:27" ht="15.6" x14ac:dyDescent="0.3">
      <c r="A29" s="73"/>
      <c r="B29" s="21" t="s">
        <v>34</v>
      </c>
      <c r="C29" s="24" t="s">
        <v>138</v>
      </c>
      <c r="D29" s="23" t="s">
        <v>13</v>
      </c>
      <c r="E29" s="22" t="s">
        <v>134</v>
      </c>
      <c r="F29" s="23" t="s">
        <v>13</v>
      </c>
      <c r="G29" s="26">
        <v>0.14000000000000001</v>
      </c>
      <c r="H29" s="9" t="s">
        <v>13</v>
      </c>
      <c r="I29" s="10" t="s">
        <v>13</v>
      </c>
      <c r="J29" s="12" t="s">
        <v>13</v>
      </c>
      <c r="K29" s="6">
        <v>2863</v>
      </c>
      <c r="L29" s="5">
        <v>2015</v>
      </c>
      <c r="M29" s="21" t="s">
        <v>105</v>
      </c>
      <c r="N29" s="5" t="s">
        <v>157</v>
      </c>
      <c r="O29" s="75"/>
      <c r="P29" s="18" t="s">
        <v>72</v>
      </c>
      <c r="Q29" s="5" t="s">
        <v>72</v>
      </c>
      <c r="R29" s="5" t="s">
        <v>72</v>
      </c>
      <c r="S29" s="5" t="s">
        <v>72</v>
      </c>
      <c r="T29" s="13" t="str">
        <f t="shared" si="9"/>
        <v>NA</v>
      </c>
      <c r="U29" s="18" t="s">
        <v>72</v>
      </c>
      <c r="V29" s="5">
        <v>0</v>
      </c>
      <c r="W29" s="6">
        <v>0.8</v>
      </c>
      <c r="X29" s="31">
        <v>0.4</v>
      </c>
      <c r="Y29" s="12">
        <v>216.2</v>
      </c>
      <c r="Z29" s="6">
        <v>3.3717152400000003</v>
      </c>
      <c r="AA29" s="31">
        <f t="shared" si="10"/>
        <v>219.57171524</v>
      </c>
    </row>
    <row r="30" spans="1:27" ht="15.6" x14ac:dyDescent="0.3">
      <c r="A30" s="73"/>
      <c r="B30" s="21" t="s">
        <v>37</v>
      </c>
      <c r="C30" s="24" t="s">
        <v>138</v>
      </c>
      <c r="D30" s="23" t="s">
        <v>13</v>
      </c>
      <c r="E30" s="22" t="s">
        <v>134</v>
      </c>
      <c r="F30" s="23" t="s">
        <v>13</v>
      </c>
      <c r="G30" s="26">
        <v>0.76</v>
      </c>
      <c r="H30" s="9" t="s">
        <v>13</v>
      </c>
      <c r="I30" s="10" t="s">
        <v>13</v>
      </c>
      <c r="J30" s="12" t="s">
        <v>13</v>
      </c>
      <c r="K30" s="6">
        <v>9466</v>
      </c>
      <c r="L30" s="5">
        <v>2015</v>
      </c>
      <c r="M30" s="21" t="s">
        <v>105</v>
      </c>
      <c r="N30" s="5" t="s">
        <v>157</v>
      </c>
      <c r="O30" s="75"/>
      <c r="P30" s="18" t="s">
        <v>72</v>
      </c>
      <c r="Q30" s="5" t="s">
        <v>72</v>
      </c>
      <c r="R30" s="5" t="s">
        <v>72</v>
      </c>
      <c r="S30" s="5" t="s">
        <v>72</v>
      </c>
      <c r="T30" s="13" t="str">
        <f t="shared" si="9"/>
        <v>NA</v>
      </c>
      <c r="U30" s="18" t="s">
        <v>72</v>
      </c>
      <c r="V30" s="5">
        <v>0</v>
      </c>
      <c r="W30" s="6">
        <v>3.0000000000000004</v>
      </c>
      <c r="X30" s="31">
        <v>2.4000000000000004</v>
      </c>
      <c r="Y30" s="12">
        <v>3195.2</v>
      </c>
      <c r="Z30" s="6">
        <v>241.37878979380002</v>
      </c>
      <c r="AA30" s="31">
        <f t="shared" si="10"/>
        <v>3436.5787897937998</v>
      </c>
    </row>
    <row r="31" spans="1:27" ht="15.6" x14ac:dyDescent="0.3">
      <c r="A31" s="73"/>
      <c r="B31" s="21" t="s">
        <v>43</v>
      </c>
      <c r="C31" s="24" t="s">
        <v>138</v>
      </c>
      <c r="D31" s="23" t="s">
        <v>13</v>
      </c>
      <c r="E31" s="22" t="s">
        <v>134</v>
      </c>
      <c r="F31" s="23" t="s">
        <v>13</v>
      </c>
      <c r="G31" s="26" t="s">
        <v>72</v>
      </c>
      <c r="H31" s="9" t="s">
        <v>13</v>
      </c>
      <c r="I31" s="10" t="s">
        <v>13</v>
      </c>
      <c r="J31" s="12" t="s">
        <v>13</v>
      </c>
      <c r="K31" s="6">
        <v>7983</v>
      </c>
      <c r="L31" s="5">
        <v>2015</v>
      </c>
      <c r="M31" s="21" t="s">
        <v>105</v>
      </c>
      <c r="N31" s="5" t="s">
        <v>157</v>
      </c>
      <c r="O31" s="75"/>
      <c r="P31" s="18" t="s">
        <v>72</v>
      </c>
      <c r="Q31" s="5" t="s">
        <v>72</v>
      </c>
      <c r="R31" s="5" t="s">
        <v>72</v>
      </c>
      <c r="S31" s="5" t="s">
        <v>72</v>
      </c>
      <c r="T31" s="13" t="str">
        <f t="shared" si="9"/>
        <v>NA</v>
      </c>
      <c r="U31" s="18" t="s">
        <v>72</v>
      </c>
      <c r="V31" s="5">
        <v>0</v>
      </c>
      <c r="W31" s="6">
        <v>76.599999999999994</v>
      </c>
      <c r="X31" s="31">
        <v>11</v>
      </c>
      <c r="Y31" s="12">
        <v>1160.4000000000001</v>
      </c>
      <c r="Z31" s="6">
        <v>3571.1616986141003</v>
      </c>
      <c r="AA31" s="31">
        <f t="shared" si="10"/>
        <v>4731.5616986141004</v>
      </c>
    </row>
    <row r="32" spans="1:27" ht="15.6" x14ac:dyDescent="0.3">
      <c r="A32" s="73"/>
      <c r="B32" s="21" t="s">
        <v>47</v>
      </c>
      <c r="C32" s="24" t="s">
        <v>138</v>
      </c>
      <c r="D32" s="23" t="s">
        <v>13</v>
      </c>
      <c r="E32" s="22" t="s">
        <v>134</v>
      </c>
      <c r="F32" s="23" t="s">
        <v>13</v>
      </c>
      <c r="G32" s="26" t="s">
        <v>72</v>
      </c>
      <c r="H32" s="9" t="s">
        <v>13</v>
      </c>
      <c r="I32" s="10" t="s">
        <v>13</v>
      </c>
      <c r="J32" s="12" t="s">
        <v>13</v>
      </c>
      <c r="K32" s="6">
        <v>90323</v>
      </c>
      <c r="L32" s="5">
        <v>2015</v>
      </c>
      <c r="M32" s="21" t="s">
        <v>104</v>
      </c>
      <c r="N32" s="5" t="s">
        <v>157</v>
      </c>
      <c r="O32" s="75"/>
      <c r="P32" s="18" t="s">
        <v>72</v>
      </c>
      <c r="Q32" s="5" t="s">
        <v>72</v>
      </c>
      <c r="R32" s="5" t="s">
        <v>72</v>
      </c>
      <c r="S32" s="5" t="s">
        <v>72</v>
      </c>
      <c r="T32" s="13" t="str">
        <f t="shared" si="9"/>
        <v>NA</v>
      </c>
      <c r="U32" s="18" t="s">
        <v>72</v>
      </c>
      <c r="V32" s="5">
        <v>0</v>
      </c>
      <c r="W32" s="6">
        <v>219.2</v>
      </c>
      <c r="X32" s="31">
        <v>63.8</v>
      </c>
      <c r="Y32" s="12">
        <v>9378</v>
      </c>
      <c r="Z32" s="6">
        <v>2503.3638246519995</v>
      </c>
      <c r="AA32" s="31">
        <f t="shared" si="10"/>
        <v>11881.363824651999</v>
      </c>
    </row>
    <row r="33" spans="1:27" ht="15.6" x14ac:dyDescent="0.3">
      <c r="A33" s="73"/>
      <c r="B33" s="21" t="s">
        <v>55</v>
      </c>
      <c r="C33" s="24" t="s">
        <v>138</v>
      </c>
      <c r="D33" s="23" t="s">
        <v>13</v>
      </c>
      <c r="E33" s="22" t="s">
        <v>134</v>
      </c>
      <c r="F33" s="23" t="s">
        <v>13</v>
      </c>
      <c r="G33" s="26">
        <v>0.05</v>
      </c>
      <c r="H33" s="9" t="s">
        <v>4</v>
      </c>
      <c r="I33" s="10" t="s">
        <v>13</v>
      </c>
      <c r="J33" s="12" t="s">
        <v>13</v>
      </c>
      <c r="K33" s="6">
        <v>55596</v>
      </c>
      <c r="L33" s="5">
        <v>2015</v>
      </c>
      <c r="M33" s="21" t="s">
        <v>104</v>
      </c>
      <c r="N33" s="5" t="s">
        <v>157</v>
      </c>
      <c r="O33" s="76"/>
      <c r="P33" s="18" t="s">
        <v>72</v>
      </c>
      <c r="Q33" s="5" t="s">
        <v>72</v>
      </c>
      <c r="R33" s="5" t="s">
        <v>97</v>
      </c>
      <c r="S33" s="5">
        <v>1999</v>
      </c>
      <c r="T33" s="13">
        <f t="shared" si="9"/>
        <v>17</v>
      </c>
      <c r="U33" s="18" t="s">
        <v>72</v>
      </c>
      <c r="V33" s="5">
        <v>0</v>
      </c>
      <c r="W33" s="6">
        <v>45.2</v>
      </c>
      <c r="X33" s="31">
        <v>35.6</v>
      </c>
      <c r="Y33" s="12">
        <v>16840.400000000001</v>
      </c>
      <c r="Z33" s="6">
        <v>1553.6999055700001</v>
      </c>
      <c r="AA33" s="31">
        <f t="shared" si="10"/>
        <v>18394.099905570001</v>
      </c>
    </row>
    <row r="34" spans="1:27" ht="15.6" x14ac:dyDescent="0.3">
      <c r="A34" s="73" t="s">
        <v>180</v>
      </c>
      <c r="B34" s="21" t="s">
        <v>15</v>
      </c>
      <c r="C34" s="24" t="s">
        <v>138</v>
      </c>
      <c r="D34" s="22" t="s">
        <v>13</v>
      </c>
      <c r="E34" s="22" t="s">
        <v>134</v>
      </c>
      <c r="F34" s="22" t="s">
        <v>13</v>
      </c>
      <c r="G34" s="25" t="s">
        <v>72</v>
      </c>
      <c r="H34" s="9" t="s">
        <v>13</v>
      </c>
      <c r="I34" s="10" t="s">
        <v>13</v>
      </c>
      <c r="J34" s="12" t="s">
        <v>13</v>
      </c>
      <c r="K34" s="6">
        <v>302517</v>
      </c>
      <c r="L34" s="5">
        <v>2015</v>
      </c>
      <c r="M34" s="21" t="s">
        <v>105</v>
      </c>
      <c r="N34" s="5" t="s">
        <v>157</v>
      </c>
      <c r="O34" s="74">
        <v>457221</v>
      </c>
      <c r="P34" s="18" t="s">
        <v>72</v>
      </c>
      <c r="Q34" s="5" t="s">
        <v>72</v>
      </c>
      <c r="R34" s="5" t="s">
        <v>72</v>
      </c>
      <c r="S34" s="5" t="s">
        <v>72</v>
      </c>
      <c r="T34" s="13" t="str">
        <f t="shared" si="9"/>
        <v>NA</v>
      </c>
      <c r="U34" s="18" t="s">
        <v>73</v>
      </c>
      <c r="V34" s="5">
        <v>1</v>
      </c>
      <c r="W34" s="6">
        <v>1125.4000000000001</v>
      </c>
      <c r="X34" s="31">
        <v>33</v>
      </c>
      <c r="Y34" s="12">
        <v>198310.2</v>
      </c>
      <c r="Z34" s="6">
        <v>76222.534678393189</v>
      </c>
      <c r="AA34" s="31">
        <f t="shared" si="10"/>
        <v>274532.73467839323</v>
      </c>
    </row>
    <row r="35" spans="1:27" ht="15.6" x14ac:dyDescent="0.3">
      <c r="A35" s="73"/>
      <c r="B35" s="21" t="s">
        <v>16</v>
      </c>
      <c r="C35" s="24" t="s">
        <v>138</v>
      </c>
      <c r="D35" s="23" t="s">
        <v>13</v>
      </c>
      <c r="E35" s="22" t="s">
        <v>134</v>
      </c>
      <c r="F35" s="23" t="s">
        <v>13</v>
      </c>
      <c r="G35" s="26" t="s">
        <v>72</v>
      </c>
      <c r="H35" s="9" t="s">
        <v>13</v>
      </c>
      <c r="I35" s="10" t="s">
        <v>13</v>
      </c>
      <c r="J35" s="12" t="s">
        <v>13</v>
      </c>
      <c r="K35" s="6">
        <v>145434</v>
      </c>
      <c r="L35" s="5">
        <v>2015</v>
      </c>
      <c r="M35" s="21" t="s">
        <v>105</v>
      </c>
      <c r="N35" s="5" t="s">
        <v>157</v>
      </c>
      <c r="O35" s="75"/>
      <c r="P35" s="18" t="s">
        <v>72</v>
      </c>
      <c r="Q35" s="5" t="s">
        <v>72</v>
      </c>
      <c r="R35" s="5" t="s">
        <v>72</v>
      </c>
      <c r="S35" s="5" t="s">
        <v>72</v>
      </c>
      <c r="T35" s="13" t="str">
        <f t="shared" si="9"/>
        <v>NA</v>
      </c>
      <c r="U35" s="18" t="s">
        <v>72</v>
      </c>
      <c r="V35" s="5">
        <v>0</v>
      </c>
      <c r="W35" s="6">
        <v>529.79999999999995</v>
      </c>
      <c r="X35" s="31">
        <v>19.8</v>
      </c>
      <c r="Y35" s="12">
        <v>67892.600000000006</v>
      </c>
      <c r="Z35" s="6">
        <v>99241.55217574499</v>
      </c>
      <c r="AA35" s="31">
        <f t="shared" si="10"/>
        <v>167134.152175745</v>
      </c>
    </row>
    <row r="36" spans="1:27" ht="15.6" x14ac:dyDescent="0.3">
      <c r="A36" s="73"/>
      <c r="B36" s="21" t="s">
        <v>31</v>
      </c>
      <c r="C36" s="24" t="s">
        <v>138</v>
      </c>
      <c r="D36" s="23" t="s">
        <v>13</v>
      </c>
      <c r="E36" s="22" t="s">
        <v>134</v>
      </c>
      <c r="F36" s="23" t="s">
        <v>13</v>
      </c>
      <c r="G36" s="26" t="s">
        <v>72</v>
      </c>
      <c r="H36" s="9" t="s">
        <v>13</v>
      </c>
      <c r="I36" s="10" t="s">
        <v>13</v>
      </c>
      <c r="J36" s="12" t="s">
        <v>13</v>
      </c>
      <c r="K36" s="6">
        <v>9270</v>
      </c>
      <c r="L36" s="5">
        <v>2015</v>
      </c>
      <c r="M36" s="21" t="s">
        <v>105</v>
      </c>
      <c r="N36" s="5" t="s">
        <v>157</v>
      </c>
      <c r="O36" s="76"/>
      <c r="P36" s="18" t="s">
        <v>72</v>
      </c>
      <c r="Q36" s="5" t="s">
        <v>72</v>
      </c>
      <c r="R36" s="5" t="s">
        <v>72</v>
      </c>
      <c r="S36" s="5" t="s">
        <v>72</v>
      </c>
      <c r="T36" s="13" t="str">
        <f t="shared" si="9"/>
        <v>NA</v>
      </c>
      <c r="U36" s="18" t="s">
        <v>72</v>
      </c>
      <c r="V36" s="5">
        <v>0</v>
      </c>
      <c r="W36" s="6">
        <v>67.400000000000006</v>
      </c>
      <c r="X36" s="31">
        <v>1.6</v>
      </c>
      <c r="Y36" s="12">
        <v>16319.8</v>
      </c>
      <c r="Z36" s="6">
        <v>2202.1295482109999</v>
      </c>
      <c r="AA36" s="31">
        <f t="shared" si="10"/>
        <v>18521.929548210999</v>
      </c>
    </row>
    <row r="37" spans="1:27" ht="15.6" x14ac:dyDescent="0.3">
      <c r="A37" s="73" t="s">
        <v>181</v>
      </c>
      <c r="B37" s="21" t="s">
        <v>21</v>
      </c>
      <c r="C37" s="24" t="s">
        <v>138</v>
      </c>
      <c r="D37" s="23" t="s">
        <v>13</v>
      </c>
      <c r="E37" s="22" t="s">
        <v>134</v>
      </c>
      <c r="F37" s="23" t="s">
        <v>13</v>
      </c>
      <c r="G37" s="26" t="s">
        <v>72</v>
      </c>
      <c r="H37" s="9" t="s">
        <v>13</v>
      </c>
      <c r="I37" s="10" t="s">
        <v>13</v>
      </c>
      <c r="J37" s="12" t="s">
        <v>13</v>
      </c>
      <c r="K37" s="6">
        <v>24680</v>
      </c>
      <c r="L37" s="5">
        <v>2015</v>
      </c>
      <c r="M37" s="21" t="s">
        <v>104</v>
      </c>
      <c r="N37" s="5" t="s">
        <v>157</v>
      </c>
      <c r="O37" s="74">
        <v>1172832</v>
      </c>
      <c r="P37" s="18" t="s">
        <v>72</v>
      </c>
      <c r="Q37" s="5" t="s">
        <v>72</v>
      </c>
      <c r="R37" s="5" t="s">
        <v>72</v>
      </c>
      <c r="S37" s="5" t="s">
        <v>72</v>
      </c>
      <c r="T37" s="13" t="str">
        <f t="shared" si="9"/>
        <v>NA</v>
      </c>
      <c r="U37" s="18" t="s">
        <v>72</v>
      </c>
      <c r="V37" s="5">
        <v>0</v>
      </c>
      <c r="W37" s="6">
        <v>8.6</v>
      </c>
      <c r="X37" s="31">
        <v>4.3999999999999995</v>
      </c>
      <c r="Y37" s="12">
        <v>3964</v>
      </c>
      <c r="Z37" s="6">
        <v>24459.550124280002</v>
      </c>
      <c r="AA37" s="31">
        <f t="shared" si="10"/>
        <v>28423.550124280002</v>
      </c>
    </row>
    <row r="38" spans="1:27" ht="15.6" x14ac:dyDescent="0.3">
      <c r="A38" s="73"/>
      <c r="B38" s="21" t="s">
        <v>22</v>
      </c>
      <c r="C38" s="24" t="s">
        <v>138</v>
      </c>
      <c r="D38" s="23" t="s">
        <v>13</v>
      </c>
      <c r="E38" s="22" t="s">
        <v>134</v>
      </c>
      <c r="F38" s="23" t="s">
        <v>13</v>
      </c>
      <c r="G38" s="26">
        <v>0.33</v>
      </c>
      <c r="H38" s="9" t="s">
        <v>13</v>
      </c>
      <c r="I38" s="10" t="s">
        <v>13</v>
      </c>
      <c r="J38" s="12" t="s">
        <v>13</v>
      </c>
      <c r="K38" s="6">
        <v>3285</v>
      </c>
      <c r="L38" s="5">
        <v>2015</v>
      </c>
      <c r="M38" s="21" t="s">
        <v>105</v>
      </c>
      <c r="N38" s="5" t="s">
        <v>157</v>
      </c>
      <c r="O38" s="75"/>
      <c r="P38" s="18" t="s">
        <v>72</v>
      </c>
      <c r="Q38" s="5" t="s">
        <v>72</v>
      </c>
      <c r="R38" s="5" t="s">
        <v>72</v>
      </c>
      <c r="S38" s="5" t="s">
        <v>72</v>
      </c>
      <c r="T38" s="13" t="str">
        <f t="shared" si="9"/>
        <v>NA</v>
      </c>
      <c r="U38" s="18" t="s">
        <v>72</v>
      </c>
      <c r="V38" s="5">
        <v>0</v>
      </c>
      <c r="W38" s="6">
        <v>5.8</v>
      </c>
      <c r="X38" s="31">
        <v>3</v>
      </c>
      <c r="Y38" s="12">
        <v>176.6</v>
      </c>
      <c r="Z38" s="6">
        <v>717.62787114180003</v>
      </c>
      <c r="AA38" s="31">
        <f t="shared" si="10"/>
        <v>894.22787114180005</v>
      </c>
    </row>
    <row r="39" spans="1:27" ht="15.6" x14ac:dyDescent="0.3">
      <c r="A39" s="73"/>
      <c r="B39" s="21" t="s">
        <v>24</v>
      </c>
      <c r="C39" s="24" t="s">
        <v>138</v>
      </c>
      <c r="D39" s="23" t="s">
        <v>13</v>
      </c>
      <c r="E39" s="22" t="s">
        <v>134</v>
      </c>
      <c r="F39" s="23" t="s">
        <v>13</v>
      </c>
      <c r="G39" s="26">
        <v>0.3</v>
      </c>
      <c r="H39" s="9" t="s">
        <v>4</v>
      </c>
      <c r="I39" s="10" t="s">
        <v>13</v>
      </c>
      <c r="J39" s="12" t="s">
        <v>13</v>
      </c>
      <c r="K39" s="6">
        <v>795743</v>
      </c>
      <c r="L39" s="5">
        <v>2015</v>
      </c>
      <c r="M39" s="21" t="s">
        <v>104</v>
      </c>
      <c r="N39" s="5" t="s">
        <v>157</v>
      </c>
      <c r="O39" s="75"/>
      <c r="P39" s="18" t="s">
        <v>72</v>
      </c>
      <c r="Q39" s="5" t="s">
        <v>89</v>
      </c>
      <c r="R39" s="5" t="s">
        <v>96</v>
      </c>
      <c r="S39" s="5">
        <v>1990</v>
      </c>
      <c r="T39" s="13">
        <f t="shared" si="9"/>
        <v>26</v>
      </c>
      <c r="U39" s="18" t="s">
        <v>72</v>
      </c>
      <c r="V39" s="5">
        <v>0</v>
      </c>
      <c r="W39" s="6">
        <v>2422</v>
      </c>
      <c r="X39" s="31">
        <v>1153</v>
      </c>
      <c r="Y39" s="12">
        <v>124844</v>
      </c>
      <c r="Z39" s="6">
        <v>448345.52735671785</v>
      </c>
      <c r="AA39" s="31">
        <f t="shared" si="10"/>
        <v>573189.52735671785</v>
      </c>
    </row>
    <row r="40" spans="1:27" ht="15.6" x14ac:dyDescent="0.3">
      <c r="A40" s="73"/>
      <c r="B40" s="21" t="s">
        <v>30</v>
      </c>
      <c r="C40" s="24" t="s">
        <v>138</v>
      </c>
      <c r="D40" s="23" t="s">
        <v>13</v>
      </c>
      <c r="E40" s="22" t="s">
        <v>134</v>
      </c>
      <c r="F40" s="23" t="s">
        <v>13</v>
      </c>
      <c r="G40" s="26" t="s">
        <v>143</v>
      </c>
      <c r="H40" s="9" t="s">
        <v>4</v>
      </c>
      <c r="I40" s="10" t="s">
        <v>13</v>
      </c>
      <c r="J40" s="12" t="s">
        <v>13</v>
      </c>
      <c r="K40" s="6">
        <v>119984</v>
      </c>
      <c r="L40" s="5">
        <v>2015</v>
      </c>
      <c r="M40" s="21" t="s">
        <v>104</v>
      </c>
      <c r="N40" s="5" t="s">
        <v>157</v>
      </c>
      <c r="O40" s="75"/>
      <c r="P40" s="18" t="s">
        <v>72</v>
      </c>
      <c r="Q40" s="5" t="s">
        <v>72</v>
      </c>
      <c r="R40" s="5" t="s">
        <v>72</v>
      </c>
      <c r="S40" s="5" t="s">
        <v>72</v>
      </c>
      <c r="T40" s="13" t="str">
        <f t="shared" si="9"/>
        <v>NA</v>
      </c>
      <c r="U40" s="18" t="s">
        <v>72</v>
      </c>
      <c r="V40" s="5">
        <v>0</v>
      </c>
      <c r="W40" s="6">
        <v>971.59999999999991</v>
      </c>
      <c r="X40" s="31">
        <v>551.59999999999991</v>
      </c>
      <c r="Y40" s="12">
        <v>2947.6</v>
      </c>
      <c r="Z40" s="6">
        <v>62143.993641184585</v>
      </c>
      <c r="AA40" s="31">
        <f t="shared" si="10"/>
        <v>65091.593641184583</v>
      </c>
    </row>
    <row r="41" spans="1:27" ht="15.6" x14ac:dyDescent="0.3">
      <c r="A41" s="73"/>
      <c r="B41" s="21" t="s">
        <v>32</v>
      </c>
      <c r="C41" s="24" t="s">
        <v>138</v>
      </c>
      <c r="D41" s="23" t="s">
        <v>13</v>
      </c>
      <c r="E41" s="22" t="s">
        <v>134</v>
      </c>
      <c r="F41" s="23" t="s">
        <v>13</v>
      </c>
      <c r="G41" s="26">
        <v>0.3</v>
      </c>
      <c r="H41" s="9" t="s">
        <v>13</v>
      </c>
      <c r="I41" s="10" t="s">
        <v>13</v>
      </c>
      <c r="J41" s="12" t="s">
        <v>13</v>
      </c>
      <c r="K41" s="6">
        <v>548</v>
      </c>
      <c r="L41" s="5">
        <v>2015</v>
      </c>
      <c r="M41" s="21" t="s">
        <v>105</v>
      </c>
      <c r="N41" s="5" t="s">
        <v>157</v>
      </c>
      <c r="O41" s="76"/>
      <c r="P41" s="18" t="s">
        <v>72</v>
      </c>
      <c r="Q41" s="5" t="s">
        <v>72</v>
      </c>
      <c r="R41" s="5" t="s">
        <v>72</v>
      </c>
      <c r="S41" s="5" t="s">
        <v>72</v>
      </c>
      <c r="T41" s="13" t="str">
        <f t="shared" si="9"/>
        <v>NA</v>
      </c>
      <c r="U41" s="18" t="s">
        <v>72</v>
      </c>
      <c r="V41" s="5">
        <v>0</v>
      </c>
      <c r="W41" s="6">
        <v>2.6</v>
      </c>
      <c r="X41" s="31">
        <v>1.8</v>
      </c>
      <c r="Y41" s="12">
        <v>46.8</v>
      </c>
      <c r="Z41" s="6">
        <v>76.372635040000006</v>
      </c>
      <c r="AA41" s="31">
        <f t="shared" si="10"/>
        <v>123.17263504</v>
      </c>
    </row>
    <row r="42" spans="1:27" ht="15.6" x14ac:dyDescent="0.3">
      <c r="A42" s="73" t="s">
        <v>182</v>
      </c>
      <c r="B42" s="21" t="s">
        <v>33</v>
      </c>
      <c r="C42" s="24" t="s">
        <v>138</v>
      </c>
      <c r="D42" s="23" t="s">
        <v>13</v>
      </c>
      <c r="E42" s="22" t="s">
        <v>134</v>
      </c>
      <c r="F42" s="23" t="s">
        <v>13</v>
      </c>
      <c r="G42" s="26">
        <v>0.37</v>
      </c>
      <c r="H42" s="9" t="s">
        <v>13</v>
      </c>
      <c r="I42" s="10" t="s">
        <v>13</v>
      </c>
      <c r="J42" s="12" t="s">
        <v>13</v>
      </c>
      <c r="K42" s="6">
        <v>29889</v>
      </c>
      <c r="L42" s="5">
        <v>2015</v>
      </c>
      <c r="M42" s="21" t="s">
        <v>104</v>
      </c>
      <c r="N42" s="5" t="s">
        <v>157</v>
      </c>
      <c r="O42" s="74">
        <v>836025</v>
      </c>
      <c r="P42" s="18" t="s">
        <v>72</v>
      </c>
      <c r="Q42" s="5" t="s">
        <v>72</v>
      </c>
      <c r="R42" s="5" t="s">
        <v>72</v>
      </c>
      <c r="S42" s="5" t="s">
        <v>72</v>
      </c>
      <c r="T42" s="13" t="str">
        <f t="shared" si="9"/>
        <v>NA</v>
      </c>
      <c r="U42" s="18" t="s">
        <v>72</v>
      </c>
      <c r="V42" s="5">
        <v>0</v>
      </c>
      <c r="W42" s="6">
        <v>51.399999999999991</v>
      </c>
      <c r="X42" s="31">
        <v>36</v>
      </c>
      <c r="Y42" s="12">
        <v>3161</v>
      </c>
      <c r="Z42" s="6">
        <v>5389.6000942071996</v>
      </c>
      <c r="AA42" s="31">
        <f t="shared" si="10"/>
        <v>8550.6000942071987</v>
      </c>
    </row>
    <row r="43" spans="1:27" ht="15.6" x14ac:dyDescent="0.3">
      <c r="A43" s="73"/>
      <c r="B43" s="21" t="s">
        <v>60</v>
      </c>
      <c r="C43" s="24" t="s">
        <v>138</v>
      </c>
      <c r="D43" s="23" t="s">
        <v>13</v>
      </c>
      <c r="E43" s="22" t="s">
        <v>134</v>
      </c>
      <c r="F43" s="23" t="s">
        <v>13</v>
      </c>
      <c r="G43" s="26" t="s">
        <v>72</v>
      </c>
      <c r="H43" s="9" t="s">
        <v>13</v>
      </c>
      <c r="I43" s="10" t="s">
        <v>13</v>
      </c>
      <c r="J43" s="12" t="s">
        <v>13</v>
      </c>
      <c r="K43" s="6">
        <v>22674</v>
      </c>
      <c r="L43" s="5">
        <v>2015</v>
      </c>
      <c r="M43" s="21" t="s">
        <v>105</v>
      </c>
      <c r="N43" s="5" t="s">
        <v>157</v>
      </c>
      <c r="O43" s="75"/>
      <c r="P43" s="18" t="s">
        <v>72</v>
      </c>
      <c r="Q43" s="5" t="s">
        <v>72</v>
      </c>
      <c r="R43" s="5" t="s">
        <v>72</v>
      </c>
      <c r="S43" s="5" t="s">
        <v>72</v>
      </c>
      <c r="T43" s="13" t="str">
        <f t="shared" si="9"/>
        <v>NA</v>
      </c>
      <c r="U43" s="18" t="s">
        <v>72</v>
      </c>
      <c r="V43" s="5">
        <v>0</v>
      </c>
      <c r="W43" s="6">
        <v>188.60000000000002</v>
      </c>
      <c r="X43" s="31">
        <v>56</v>
      </c>
      <c r="Y43" s="12">
        <v>2.4</v>
      </c>
      <c r="Z43" s="6">
        <v>11579.633587938</v>
      </c>
      <c r="AA43" s="31">
        <f t="shared" si="10"/>
        <v>11582.033587938</v>
      </c>
    </row>
    <row r="44" spans="1:27" ht="15.6" x14ac:dyDescent="0.3">
      <c r="A44" s="73"/>
      <c r="B44" s="21" t="s">
        <v>50</v>
      </c>
      <c r="C44" s="24" t="s">
        <v>138</v>
      </c>
      <c r="D44" s="23" t="s">
        <v>13</v>
      </c>
      <c r="E44" s="22" t="s">
        <v>134</v>
      </c>
      <c r="F44" s="23" t="s">
        <v>13</v>
      </c>
      <c r="G44" s="26">
        <v>0.33</v>
      </c>
      <c r="H44" s="9" t="s">
        <v>13</v>
      </c>
      <c r="I44" s="10" t="s">
        <v>13</v>
      </c>
      <c r="J44" s="12" t="s">
        <v>13</v>
      </c>
      <c r="K44" s="6">
        <v>80056</v>
      </c>
      <c r="L44" s="5">
        <v>2015</v>
      </c>
      <c r="M44" s="21" t="s">
        <v>104</v>
      </c>
      <c r="N44" s="5" t="s">
        <v>157</v>
      </c>
      <c r="O44" s="75"/>
      <c r="P44" s="18" t="s">
        <v>72</v>
      </c>
      <c r="Q44" s="5" t="s">
        <v>72</v>
      </c>
      <c r="R44" s="5" t="s">
        <v>146</v>
      </c>
      <c r="S44" s="5">
        <v>2009</v>
      </c>
      <c r="T44" s="13">
        <f t="shared" si="9"/>
        <v>7</v>
      </c>
      <c r="U44" s="18" t="s">
        <v>74</v>
      </c>
      <c r="V44" s="5">
        <v>1</v>
      </c>
      <c r="W44" s="6">
        <v>1065.8</v>
      </c>
      <c r="X44" s="31">
        <v>145.4</v>
      </c>
      <c r="Y44" s="12">
        <v>183</v>
      </c>
      <c r="Z44" s="6">
        <v>32309.359489386705</v>
      </c>
      <c r="AA44" s="31">
        <f t="shared" si="10"/>
        <v>32492.359489386705</v>
      </c>
    </row>
    <row r="45" spans="1:27" ht="15.6" x14ac:dyDescent="0.3">
      <c r="A45" s="73"/>
      <c r="B45" s="21" t="s">
        <v>53</v>
      </c>
      <c r="C45" s="24" t="s">
        <v>138</v>
      </c>
      <c r="D45" s="23" t="s">
        <v>13</v>
      </c>
      <c r="E45" s="22" t="s">
        <v>134</v>
      </c>
      <c r="F45" s="23" t="s">
        <v>13</v>
      </c>
      <c r="G45" s="26">
        <v>0.25</v>
      </c>
      <c r="H45" s="9" t="s">
        <v>4</v>
      </c>
      <c r="I45" s="10" t="s">
        <v>13</v>
      </c>
      <c r="J45" s="12" t="s">
        <v>13</v>
      </c>
      <c r="K45" s="6">
        <v>674033</v>
      </c>
      <c r="L45" s="5">
        <v>2015</v>
      </c>
      <c r="M45" s="21" t="s">
        <v>104</v>
      </c>
      <c r="N45" s="5" t="s">
        <v>157</v>
      </c>
      <c r="O45" s="76"/>
      <c r="P45" s="18" t="s">
        <v>72</v>
      </c>
      <c r="Q45" s="5" t="s">
        <v>72</v>
      </c>
      <c r="R45" s="5" t="s">
        <v>99</v>
      </c>
      <c r="S45" s="5">
        <v>1999</v>
      </c>
      <c r="T45" s="13">
        <f t="shared" si="9"/>
        <v>17</v>
      </c>
      <c r="U45" s="18" t="s">
        <v>74</v>
      </c>
      <c r="V45" s="5">
        <v>1</v>
      </c>
      <c r="W45" s="6">
        <v>3909.2000000000003</v>
      </c>
      <c r="X45" s="31">
        <v>1770.4</v>
      </c>
      <c r="Y45" s="12">
        <v>101160.4</v>
      </c>
      <c r="Z45" s="6">
        <v>287173.94996386825</v>
      </c>
      <c r="AA45" s="31">
        <f t="shared" si="10"/>
        <v>388334.34996386827</v>
      </c>
    </row>
    <row r="46" spans="1:27" ht="15.6" x14ac:dyDescent="0.3">
      <c r="A46" s="73" t="s">
        <v>183</v>
      </c>
      <c r="B46" s="21" t="s">
        <v>20</v>
      </c>
      <c r="C46" s="24" t="s">
        <v>138</v>
      </c>
      <c r="D46" s="23" t="s">
        <v>13</v>
      </c>
      <c r="E46" s="22" t="s">
        <v>134</v>
      </c>
      <c r="F46" s="23" t="s">
        <v>13</v>
      </c>
      <c r="G46" s="26">
        <v>0.18</v>
      </c>
      <c r="H46" s="9" t="s">
        <v>13</v>
      </c>
      <c r="I46" s="10" t="s">
        <v>13</v>
      </c>
      <c r="J46" s="12" t="s">
        <v>13</v>
      </c>
      <c r="K46" s="6">
        <v>2718</v>
      </c>
      <c r="L46" s="5">
        <v>2015</v>
      </c>
      <c r="M46" s="21" t="s">
        <v>105</v>
      </c>
      <c r="N46" s="5" t="s">
        <v>157</v>
      </c>
      <c r="O46" s="74">
        <v>104190</v>
      </c>
      <c r="P46" s="18" t="s">
        <v>72</v>
      </c>
      <c r="Q46" s="5" t="s">
        <v>72</v>
      </c>
      <c r="R46" s="5" t="s">
        <v>72</v>
      </c>
      <c r="S46" s="5" t="s">
        <v>72</v>
      </c>
      <c r="T46" s="13" t="str">
        <f t="shared" si="9"/>
        <v>NA</v>
      </c>
      <c r="U46" s="18" t="s">
        <v>72</v>
      </c>
      <c r="V46" s="5">
        <v>0</v>
      </c>
      <c r="W46" s="6">
        <v>19.600000000000001</v>
      </c>
      <c r="X46" s="31">
        <v>5.2</v>
      </c>
      <c r="Y46" s="12">
        <v>75</v>
      </c>
      <c r="Z46" s="6">
        <v>182.99473801799999</v>
      </c>
      <c r="AA46" s="31">
        <f t="shared" si="10"/>
        <v>257.99473801800002</v>
      </c>
    </row>
    <row r="47" spans="1:27" ht="15.6" x14ac:dyDescent="0.3">
      <c r="A47" s="73"/>
      <c r="B47" s="21" t="s">
        <v>26</v>
      </c>
      <c r="C47" s="24" t="s">
        <v>138</v>
      </c>
      <c r="D47" s="23" t="s">
        <v>13</v>
      </c>
      <c r="E47" s="22" t="s">
        <v>134</v>
      </c>
      <c r="F47" s="23" t="s">
        <v>13</v>
      </c>
      <c r="G47" s="26">
        <v>0.2</v>
      </c>
      <c r="H47" s="9" t="s">
        <v>13</v>
      </c>
      <c r="I47" s="10" t="s">
        <v>13</v>
      </c>
      <c r="J47" s="12" t="s">
        <v>13</v>
      </c>
      <c r="K47" s="6">
        <v>17597</v>
      </c>
      <c r="L47" s="5">
        <v>2015</v>
      </c>
      <c r="M47" s="21" t="s">
        <v>105</v>
      </c>
      <c r="N47" s="5" t="s">
        <v>157</v>
      </c>
      <c r="O47" s="75"/>
      <c r="P47" s="18" t="s">
        <v>72</v>
      </c>
      <c r="Q47" s="5" t="s">
        <v>72</v>
      </c>
      <c r="R47" s="5" t="s">
        <v>72</v>
      </c>
      <c r="S47" s="5" t="s">
        <v>72</v>
      </c>
      <c r="T47" s="13" t="str">
        <f t="shared" si="9"/>
        <v>NA</v>
      </c>
      <c r="U47" s="18" t="s">
        <v>72</v>
      </c>
      <c r="V47" s="5">
        <v>0</v>
      </c>
      <c r="W47" s="6">
        <v>140</v>
      </c>
      <c r="X47" s="31">
        <v>85.2</v>
      </c>
      <c r="Y47" s="12">
        <v>697.4</v>
      </c>
      <c r="Z47" s="6">
        <v>7963.1688000533995</v>
      </c>
      <c r="AA47" s="31">
        <f t="shared" si="10"/>
        <v>8660.5688000533992</v>
      </c>
    </row>
    <row r="48" spans="1:27" ht="15.6" x14ac:dyDescent="0.3">
      <c r="A48" s="73"/>
      <c r="B48" s="21" t="s">
        <v>39</v>
      </c>
      <c r="C48" s="24" t="s">
        <v>138</v>
      </c>
      <c r="D48" s="23" t="s">
        <v>13</v>
      </c>
      <c r="E48" s="22" t="s">
        <v>134</v>
      </c>
      <c r="F48" s="23" t="s">
        <v>13</v>
      </c>
      <c r="G48" s="26">
        <v>0.18</v>
      </c>
      <c r="H48" s="9" t="s">
        <v>13</v>
      </c>
      <c r="I48" s="10" t="s">
        <v>13</v>
      </c>
      <c r="J48" s="12" t="s">
        <v>13</v>
      </c>
      <c r="K48" s="6">
        <v>24867</v>
      </c>
      <c r="L48" s="5">
        <v>2015</v>
      </c>
      <c r="M48" s="21" t="s">
        <v>104</v>
      </c>
      <c r="N48" s="5" t="s">
        <v>157</v>
      </c>
      <c r="O48" s="75"/>
      <c r="P48" s="18" t="s">
        <v>72</v>
      </c>
      <c r="Q48" s="5" t="s">
        <v>72</v>
      </c>
      <c r="R48" s="5" t="s">
        <v>72</v>
      </c>
      <c r="S48" s="5" t="s">
        <v>72</v>
      </c>
      <c r="T48" s="13" t="str">
        <f t="shared" si="9"/>
        <v>NA</v>
      </c>
      <c r="U48" s="18" t="s">
        <v>72</v>
      </c>
      <c r="V48" s="5">
        <v>0</v>
      </c>
      <c r="W48" s="6">
        <v>714</v>
      </c>
      <c r="X48" s="31">
        <v>322.8</v>
      </c>
      <c r="Y48" s="12">
        <v>5818.8</v>
      </c>
      <c r="Z48" s="6">
        <v>1082.8810127538</v>
      </c>
      <c r="AA48" s="31">
        <f t="shared" si="10"/>
        <v>6901.6810127538001</v>
      </c>
    </row>
    <row r="49" spans="1:27" ht="15.6" x14ac:dyDescent="0.3">
      <c r="A49" s="73"/>
      <c r="B49" s="21" t="s">
        <v>42</v>
      </c>
      <c r="C49" s="24" t="s">
        <v>138</v>
      </c>
      <c r="D49" s="23" t="s">
        <v>13</v>
      </c>
      <c r="E49" s="22" t="s">
        <v>134</v>
      </c>
      <c r="F49" s="23" t="s">
        <v>13</v>
      </c>
      <c r="G49" s="26">
        <v>0.25</v>
      </c>
      <c r="H49" s="9" t="s">
        <v>13</v>
      </c>
      <c r="I49" s="10" t="s">
        <v>13</v>
      </c>
      <c r="J49" s="12" t="s">
        <v>13</v>
      </c>
      <c r="K49" s="6">
        <v>37953</v>
      </c>
      <c r="L49" s="5">
        <v>2015</v>
      </c>
      <c r="M49" s="21" t="s">
        <v>104</v>
      </c>
      <c r="N49" s="5" t="s">
        <v>157</v>
      </c>
      <c r="O49" s="75"/>
      <c r="P49" s="18" t="s">
        <v>72</v>
      </c>
      <c r="Q49" s="5" t="s">
        <v>72</v>
      </c>
      <c r="R49" s="5" t="s">
        <v>72</v>
      </c>
      <c r="S49" s="5" t="s">
        <v>72</v>
      </c>
      <c r="T49" s="13" t="str">
        <f t="shared" si="9"/>
        <v>NA</v>
      </c>
      <c r="U49" s="18" t="s">
        <v>72</v>
      </c>
      <c r="V49" s="5">
        <v>0</v>
      </c>
      <c r="W49" s="6">
        <v>507.4</v>
      </c>
      <c r="X49" s="31">
        <v>364.8</v>
      </c>
      <c r="Y49" s="12">
        <v>10847.8</v>
      </c>
      <c r="Z49" s="6">
        <v>3231.84476912018</v>
      </c>
      <c r="AA49" s="31">
        <f t="shared" si="10"/>
        <v>14079.644769120179</v>
      </c>
    </row>
    <row r="50" spans="1:27" ht="15.6" x14ac:dyDescent="0.3">
      <c r="A50" s="73"/>
      <c r="B50" s="21" t="s">
        <v>56</v>
      </c>
      <c r="C50" s="24" t="s">
        <v>138</v>
      </c>
      <c r="D50" s="23" t="s">
        <v>13</v>
      </c>
      <c r="E50" s="22" t="s">
        <v>134</v>
      </c>
      <c r="F50" s="23" t="s">
        <v>13</v>
      </c>
      <c r="G50" s="26">
        <v>0.18</v>
      </c>
      <c r="H50" s="9" t="s">
        <v>13</v>
      </c>
      <c r="I50" s="10" t="s">
        <v>13</v>
      </c>
      <c r="J50" s="12" t="s">
        <v>13</v>
      </c>
      <c r="K50" s="6">
        <v>9258</v>
      </c>
      <c r="L50" s="5">
        <v>2015</v>
      </c>
      <c r="M50" s="21" t="s">
        <v>105</v>
      </c>
      <c r="N50" s="5" t="s">
        <v>157</v>
      </c>
      <c r="O50" s="75"/>
      <c r="P50" s="18" t="s">
        <v>72</v>
      </c>
      <c r="Q50" s="5" t="s">
        <v>72</v>
      </c>
      <c r="R50" s="5" t="s">
        <v>72</v>
      </c>
      <c r="S50" s="5" t="s">
        <v>72</v>
      </c>
      <c r="T50" s="13" t="str">
        <f t="shared" si="9"/>
        <v>NA</v>
      </c>
      <c r="U50" s="18" t="s">
        <v>72</v>
      </c>
      <c r="V50" s="5">
        <v>0</v>
      </c>
      <c r="W50" s="6">
        <v>20.8</v>
      </c>
      <c r="X50" s="31">
        <v>14.200000000000001</v>
      </c>
      <c r="Y50" s="12">
        <v>2920</v>
      </c>
      <c r="Z50" s="6">
        <v>821.91684234000002</v>
      </c>
      <c r="AA50" s="31">
        <f t="shared" si="10"/>
        <v>3741.9168423400001</v>
      </c>
    </row>
    <row r="51" spans="1:27" ht="15.6" x14ac:dyDescent="0.3">
      <c r="A51" s="73"/>
      <c r="B51" s="21" t="s">
        <v>57</v>
      </c>
      <c r="C51" s="24" t="s">
        <v>138</v>
      </c>
      <c r="D51" s="23" t="s">
        <v>13</v>
      </c>
      <c r="E51" s="22" t="s">
        <v>134</v>
      </c>
      <c r="F51" s="23" t="s">
        <v>13</v>
      </c>
      <c r="G51" s="26" t="s">
        <v>72</v>
      </c>
      <c r="H51" s="9" t="s">
        <v>13</v>
      </c>
      <c r="I51" s="10" t="s">
        <v>13</v>
      </c>
      <c r="J51" s="12" t="s">
        <v>13</v>
      </c>
      <c r="K51" s="6">
        <v>4040</v>
      </c>
      <c r="L51" s="5">
        <v>2015</v>
      </c>
      <c r="M51" s="21" t="s">
        <v>105</v>
      </c>
      <c r="N51" s="5" t="s">
        <v>157</v>
      </c>
      <c r="O51" s="76"/>
      <c r="P51" s="18" t="s">
        <v>72</v>
      </c>
      <c r="Q51" s="5" t="s">
        <v>72</v>
      </c>
      <c r="R51" s="5" t="s">
        <v>72</v>
      </c>
      <c r="S51" s="5" t="s">
        <v>72</v>
      </c>
      <c r="T51" s="13" t="str">
        <f t="shared" si="9"/>
        <v>NA</v>
      </c>
      <c r="U51" s="18" t="s">
        <v>72</v>
      </c>
      <c r="V51" s="5">
        <v>0</v>
      </c>
      <c r="W51" s="6">
        <v>26</v>
      </c>
      <c r="X51" s="31">
        <v>16.600000000000001</v>
      </c>
      <c r="Y51" s="12">
        <v>249.6</v>
      </c>
      <c r="Z51" s="6">
        <v>177.181847038</v>
      </c>
      <c r="AA51" s="31">
        <f t="shared" si="10"/>
        <v>426.78184703800002</v>
      </c>
    </row>
    <row r="52" spans="1:27" ht="15.6" x14ac:dyDescent="0.3">
      <c r="A52" s="73" t="s">
        <v>184</v>
      </c>
      <c r="B52" s="21" t="s">
        <v>28</v>
      </c>
      <c r="C52" s="24" t="s">
        <v>138</v>
      </c>
      <c r="D52" s="23" t="s">
        <v>13</v>
      </c>
      <c r="E52" s="22" t="s">
        <v>134</v>
      </c>
      <c r="F52" s="23" t="s">
        <v>13</v>
      </c>
      <c r="G52" s="26" t="s">
        <v>72</v>
      </c>
      <c r="H52" s="9" t="s">
        <v>13</v>
      </c>
      <c r="I52" s="10" t="s">
        <v>13</v>
      </c>
      <c r="J52" s="12" t="s">
        <v>13</v>
      </c>
      <c r="K52" s="6">
        <v>37885</v>
      </c>
      <c r="L52" s="5">
        <v>2013</v>
      </c>
      <c r="M52" s="21" t="s">
        <v>105</v>
      </c>
      <c r="N52" s="5" t="s">
        <v>157</v>
      </c>
      <c r="O52" s="74">
        <v>143263</v>
      </c>
      <c r="P52" s="18" t="s">
        <v>72</v>
      </c>
      <c r="Q52" s="5" t="s">
        <v>72</v>
      </c>
      <c r="R52" s="5" t="s">
        <v>72</v>
      </c>
      <c r="S52" s="5" t="s">
        <v>72</v>
      </c>
      <c r="T52" s="13" t="str">
        <f t="shared" si="9"/>
        <v>NA</v>
      </c>
      <c r="U52" s="18" t="s">
        <v>72</v>
      </c>
      <c r="V52" s="5">
        <v>0</v>
      </c>
      <c r="W52" s="6">
        <v>268.40000000000003</v>
      </c>
      <c r="X52" s="31">
        <v>95</v>
      </c>
      <c r="Y52" s="12">
        <v>5823.8</v>
      </c>
      <c r="Z52" s="6">
        <v>44934.2805321958</v>
      </c>
      <c r="AA52" s="31">
        <f t="shared" si="10"/>
        <v>50758.080532195803</v>
      </c>
    </row>
    <row r="53" spans="1:27" ht="15.6" x14ac:dyDescent="0.3">
      <c r="A53" s="73"/>
      <c r="B53" s="21" t="s">
        <v>29</v>
      </c>
      <c r="C53" s="24" t="s">
        <v>138</v>
      </c>
      <c r="D53" s="23" t="s">
        <v>13</v>
      </c>
      <c r="E53" s="22" t="s">
        <v>134</v>
      </c>
      <c r="F53" s="23" t="s">
        <v>13</v>
      </c>
      <c r="G53" s="26" t="s">
        <v>72</v>
      </c>
      <c r="H53" s="9" t="s">
        <v>13</v>
      </c>
      <c r="I53" s="10" t="s">
        <v>13</v>
      </c>
      <c r="J53" s="12" t="s">
        <v>13</v>
      </c>
      <c r="K53" s="6">
        <v>67441</v>
      </c>
      <c r="L53" s="5">
        <v>2013</v>
      </c>
      <c r="M53" s="21" t="s">
        <v>105</v>
      </c>
      <c r="N53" s="5" t="s">
        <v>157</v>
      </c>
      <c r="O53" s="75"/>
      <c r="P53" s="18" t="s">
        <v>72</v>
      </c>
      <c r="Q53" s="5" t="s">
        <v>72</v>
      </c>
      <c r="R53" s="5" t="s">
        <v>72</v>
      </c>
      <c r="S53" s="5" t="s">
        <v>72</v>
      </c>
      <c r="T53" s="13" t="str">
        <f t="shared" si="9"/>
        <v>NA</v>
      </c>
      <c r="U53" s="18" t="s">
        <v>74</v>
      </c>
      <c r="V53" s="5">
        <v>1</v>
      </c>
      <c r="W53" s="6">
        <v>382.59999999999997</v>
      </c>
      <c r="X53" s="31">
        <v>103.6</v>
      </c>
      <c r="Y53" s="12">
        <v>25252.400000000001</v>
      </c>
      <c r="Z53" s="6">
        <v>19414.542740597004</v>
      </c>
      <c r="AA53" s="31">
        <f t="shared" si="10"/>
        <v>44666.942740597005</v>
      </c>
    </row>
    <row r="54" spans="1:27" ht="15.6" x14ac:dyDescent="0.3">
      <c r="A54" s="73"/>
      <c r="B54" s="21" t="s">
        <v>44</v>
      </c>
      <c r="C54" s="24" t="s">
        <v>138</v>
      </c>
      <c r="D54" s="23" t="s">
        <v>13</v>
      </c>
      <c r="E54" s="22" t="s">
        <v>134</v>
      </c>
      <c r="F54" s="23" t="s">
        <v>13</v>
      </c>
      <c r="G54" s="26" t="s">
        <v>72</v>
      </c>
      <c r="H54" s="9" t="s">
        <v>13</v>
      </c>
      <c r="I54" s="10" t="s">
        <v>13</v>
      </c>
      <c r="J54" s="12" t="s">
        <v>13</v>
      </c>
      <c r="K54" s="6">
        <v>3606</v>
      </c>
      <c r="L54" s="5">
        <v>2013</v>
      </c>
      <c r="M54" s="21" t="s">
        <v>105</v>
      </c>
      <c r="N54" s="5" t="s">
        <v>157</v>
      </c>
      <c r="O54" s="75"/>
      <c r="P54" s="18" t="s">
        <v>72</v>
      </c>
      <c r="Q54" s="5" t="s">
        <v>72</v>
      </c>
      <c r="R54" s="5" t="s">
        <v>72</v>
      </c>
      <c r="S54" s="5" t="s">
        <v>72</v>
      </c>
      <c r="T54" s="13" t="str">
        <f t="shared" si="9"/>
        <v>NA</v>
      </c>
      <c r="U54" s="18" t="s">
        <v>72</v>
      </c>
      <c r="V54" s="5">
        <v>0</v>
      </c>
      <c r="W54" s="6">
        <v>104.2</v>
      </c>
      <c r="X54" s="31">
        <v>3.8000000000000003</v>
      </c>
      <c r="Y54" s="12">
        <v>0</v>
      </c>
      <c r="Z54" s="6">
        <v>1639.2625930040001</v>
      </c>
      <c r="AA54" s="31">
        <f t="shared" si="10"/>
        <v>1639.2625930040001</v>
      </c>
    </row>
    <row r="55" spans="1:27" ht="15.6" x14ac:dyDescent="0.3">
      <c r="A55" s="73"/>
      <c r="B55" s="21" t="s">
        <v>46</v>
      </c>
      <c r="C55" s="24" t="s">
        <v>138</v>
      </c>
      <c r="D55" s="23" t="s">
        <v>13</v>
      </c>
      <c r="E55" s="22" t="s">
        <v>134</v>
      </c>
      <c r="F55" s="23" t="s">
        <v>13</v>
      </c>
      <c r="G55" s="26" t="s">
        <v>72</v>
      </c>
      <c r="H55" s="9" t="s">
        <v>13</v>
      </c>
      <c r="I55" s="10" t="s">
        <v>13</v>
      </c>
      <c r="J55" s="12" t="s">
        <v>13</v>
      </c>
      <c r="K55" s="6">
        <v>9306</v>
      </c>
      <c r="L55" s="5">
        <v>2013</v>
      </c>
      <c r="M55" s="21" t="s">
        <v>105</v>
      </c>
      <c r="N55" s="5" t="s">
        <v>157</v>
      </c>
      <c r="O55" s="75"/>
      <c r="P55" s="18" t="s">
        <v>72</v>
      </c>
      <c r="Q55" s="5" t="s">
        <v>72</v>
      </c>
      <c r="R55" s="5" t="s">
        <v>72</v>
      </c>
      <c r="S55" s="5" t="s">
        <v>72</v>
      </c>
      <c r="T55" s="13" t="str">
        <f t="shared" si="9"/>
        <v>NA</v>
      </c>
      <c r="U55" s="33" t="s">
        <v>149</v>
      </c>
      <c r="V55" s="34">
        <v>2</v>
      </c>
      <c r="W55" s="6">
        <v>256</v>
      </c>
      <c r="X55" s="31">
        <v>1.2</v>
      </c>
      <c r="Y55" s="12">
        <v>126.4</v>
      </c>
      <c r="Z55" s="6">
        <v>8741.7413382286395</v>
      </c>
      <c r="AA55" s="31">
        <f t="shared" si="10"/>
        <v>8868.1413382286391</v>
      </c>
    </row>
    <row r="56" spans="1:27" ht="15.6" x14ac:dyDescent="0.3">
      <c r="A56" s="73"/>
      <c r="B56" s="21" t="s">
        <v>52</v>
      </c>
      <c r="C56" s="24" t="s">
        <v>138</v>
      </c>
      <c r="D56" s="23" t="s">
        <v>13</v>
      </c>
      <c r="E56" s="22" t="s">
        <v>134</v>
      </c>
      <c r="F56" s="23" t="s">
        <v>13</v>
      </c>
      <c r="G56" s="26" t="s">
        <v>72</v>
      </c>
      <c r="H56" s="9" t="s">
        <v>13</v>
      </c>
      <c r="I56" s="10" t="s">
        <v>13</v>
      </c>
      <c r="J56" s="12" t="s">
        <v>13</v>
      </c>
      <c r="K56" s="6">
        <v>25024</v>
      </c>
      <c r="L56" s="5">
        <v>2013</v>
      </c>
      <c r="M56" s="21" t="s">
        <v>105</v>
      </c>
      <c r="N56" s="5" t="s">
        <v>157</v>
      </c>
      <c r="O56" s="76"/>
      <c r="P56" s="18" t="s">
        <v>72</v>
      </c>
      <c r="Q56" s="5" t="s">
        <v>72</v>
      </c>
      <c r="R56" s="5" t="s">
        <v>72</v>
      </c>
      <c r="S56" s="5" t="s">
        <v>72</v>
      </c>
      <c r="T56" s="13" t="str">
        <f t="shared" si="9"/>
        <v>NA</v>
      </c>
      <c r="U56" s="18" t="s">
        <v>72</v>
      </c>
      <c r="V56" s="5">
        <v>0</v>
      </c>
      <c r="W56" s="6">
        <v>365.40000000000003</v>
      </c>
      <c r="X56" s="31">
        <v>54.4</v>
      </c>
      <c r="Y56" s="12">
        <v>36</v>
      </c>
      <c r="Z56" s="6">
        <v>30751.925005122099</v>
      </c>
      <c r="AA56" s="31">
        <f t="shared" si="10"/>
        <v>30787.925005122099</v>
      </c>
    </row>
    <row r="57" spans="1:27" ht="15.6" x14ac:dyDescent="0.3">
      <c r="A57" s="73" t="s">
        <v>162</v>
      </c>
      <c r="B57" s="21" t="s">
        <v>63</v>
      </c>
      <c r="C57" s="24" t="s">
        <v>138</v>
      </c>
      <c r="D57" s="23" t="s">
        <v>13</v>
      </c>
      <c r="E57" s="22" t="s">
        <v>134</v>
      </c>
      <c r="F57" s="23" t="s">
        <v>13</v>
      </c>
      <c r="G57" s="26" t="s">
        <v>72</v>
      </c>
      <c r="H57" s="9" t="s">
        <v>4</v>
      </c>
      <c r="I57" s="10" t="s">
        <v>4</v>
      </c>
      <c r="J57" s="12" t="s">
        <v>13</v>
      </c>
      <c r="K57" s="6">
        <v>15344846</v>
      </c>
      <c r="L57" s="5">
        <v>2014</v>
      </c>
      <c r="M57" s="21" t="s">
        <v>104</v>
      </c>
      <c r="N57" s="5" t="s">
        <v>157</v>
      </c>
      <c r="O57" s="43">
        <f>K57</f>
        <v>15344846</v>
      </c>
      <c r="P57" s="18" t="s">
        <v>72</v>
      </c>
      <c r="Q57" s="5" t="s">
        <v>72</v>
      </c>
      <c r="R57" s="5" t="s">
        <v>72</v>
      </c>
      <c r="S57" s="5" t="s">
        <v>72</v>
      </c>
      <c r="T57" s="13" t="str">
        <f t="shared" si="0"/>
        <v>NA</v>
      </c>
      <c r="U57" s="18" t="s">
        <v>72</v>
      </c>
      <c r="V57" s="5">
        <v>0</v>
      </c>
      <c r="W57" s="6">
        <v>2919.2</v>
      </c>
      <c r="X57" s="31">
        <v>0</v>
      </c>
      <c r="Y57" s="12">
        <v>718387.66799999995</v>
      </c>
      <c r="Z57" s="6">
        <v>5710892.5364853535</v>
      </c>
      <c r="AA57" s="31">
        <f t="shared" si="10"/>
        <v>6429280.2044853531</v>
      </c>
    </row>
    <row r="58" spans="1:27" ht="15.6" x14ac:dyDescent="0.3">
      <c r="A58" s="73"/>
      <c r="B58" s="21" t="s">
        <v>64</v>
      </c>
      <c r="C58" s="24" t="s">
        <v>138</v>
      </c>
      <c r="D58" s="23" t="s">
        <v>13</v>
      </c>
      <c r="E58" s="22" t="s">
        <v>134</v>
      </c>
      <c r="F58" s="23" t="s">
        <v>13</v>
      </c>
      <c r="G58" s="26" t="s">
        <v>72</v>
      </c>
      <c r="H58" s="9" t="s">
        <v>13</v>
      </c>
      <c r="I58" s="10" t="s">
        <v>13</v>
      </c>
      <c r="J58" s="12" t="s">
        <v>13</v>
      </c>
      <c r="K58" s="6">
        <v>1794960</v>
      </c>
      <c r="L58" s="5">
        <v>2014</v>
      </c>
      <c r="M58" s="21" t="s">
        <v>104</v>
      </c>
      <c r="N58" s="5" t="s">
        <v>157</v>
      </c>
      <c r="O58" s="43">
        <f>K58</f>
        <v>1794960</v>
      </c>
      <c r="P58" s="18" t="s">
        <v>72</v>
      </c>
      <c r="Q58" s="5" t="s">
        <v>72</v>
      </c>
      <c r="R58" s="5" t="s">
        <v>72</v>
      </c>
      <c r="S58" s="5" t="s">
        <v>72</v>
      </c>
      <c r="T58" s="13" t="str">
        <f t="shared" si="0"/>
        <v>NA</v>
      </c>
      <c r="U58" s="18" t="s">
        <v>72</v>
      </c>
      <c r="V58" s="5">
        <v>0</v>
      </c>
      <c r="W58" s="6">
        <v>270.8</v>
      </c>
      <c r="X58" s="31">
        <v>3</v>
      </c>
      <c r="Y58" s="12">
        <v>53248.4</v>
      </c>
      <c r="Z58" s="6">
        <v>754220.52083430812</v>
      </c>
      <c r="AA58" s="31">
        <f t="shared" si="10"/>
        <v>807468.92083430814</v>
      </c>
    </row>
    <row r="59" spans="1:27" ht="15.6" x14ac:dyDescent="0.3">
      <c r="A59" s="73" t="s">
        <v>163</v>
      </c>
      <c r="B59" s="21" t="s">
        <v>65</v>
      </c>
      <c r="C59" s="24" t="s">
        <v>138</v>
      </c>
      <c r="D59" s="23">
        <v>0.157</v>
      </c>
      <c r="E59" s="22" t="s">
        <v>134</v>
      </c>
      <c r="F59" s="23" t="s">
        <v>214</v>
      </c>
      <c r="G59" s="64">
        <v>0.16</v>
      </c>
      <c r="H59" s="9" t="s">
        <v>4</v>
      </c>
      <c r="I59" s="10" t="s">
        <v>4</v>
      </c>
      <c r="J59" s="51">
        <v>19750000</v>
      </c>
      <c r="K59" s="50">
        <v>17447800</v>
      </c>
      <c r="L59" s="54">
        <v>2016</v>
      </c>
      <c r="M59" s="36" t="s">
        <v>103</v>
      </c>
      <c r="N59" s="38" t="s">
        <v>172</v>
      </c>
      <c r="O59" s="44">
        <v>12702486</v>
      </c>
      <c r="P59" s="18" t="s">
        <v>94</v>
      </c>
      <c r="Q59" s="5" t="s">
        <v>72</v>
      </c>
      <c r="R59" s="5" t="s">
        <v>72</v>
      </c>
      <c r="S59" s="5">
        <v>2012</v>
      </c>
      <c r="T59" s="13">
        <f t="shared" si="0"/>
        <v>4</v>
      </c>
      <c r="U59" s="18" t="s">
        <v>148</v>
      </c>
      <c r="V59" s="5">
        <v>1</v>
      </c>
      <c r="W59" s="6">
        <v>6024.2000000000007</v>
      </c>
      <c r="X59" s="31">
        <v>1146.8</v>
      </c>
      <c r="Y59" s="12">
        <v>1824226.6379999998</v>
      </c>
      <c r="Z59" s="6">
        <v>1399006.7335671042</v>
      </c>
      <c r="AA59" s="31">
        <f t="shared" si="10"/>
        <v>3223233.371567104</v>
      </c>
    </row>
    <row r="60" spans="1:27" ht="15.6" x14ac:dyDescent="0.35">
      <c r="A60" s="73"/>
      <c r="B60" s="21" t="s">
        <v>66</v>
      </c>
      <c r="C60" s="27" t="s">
        <v>140</v>
      </c>
      <c r="D60" s="23">
        <v>0.69</v>
      </c>
      <c r="E60" s="23" t="s">
        <v>136</v>
      </c>
      <c r="F60" s="23" t="s">
        <v>132</v>
      </c>
      <c r="G60" s="26">
        <v>0.35</v>
      </c>
      <c r="H60" s="9" t="s">
        <v>4</v>
      </c>
      <c r="I60" s="10" t="s">
        <v>4</v>
      </c>
      <c r="J60" s="12">
        <v>7030000</v>
      </c>
      <c r="K60" s="6">
        <v>6063000</v>
      </c>
      <c r="L60" s="5">
        <v>2014</v>
      </c>
      <c r="M60" s="36" t="s">
        <v>103</v>
      </c>
      <c r="N60" s="38" t="s">
        <v>157</v>
      </c>
      <c r="O60" s="43">
        <f>K60</f>
        <v>6063000</v>
      </c>
      <c r="P60" s="18" t="s">
        <v>95</v>
      </c>
      <c r="Q60" s="5" t="s">
        <v>72</v>
      </c>
      <c r="R60" s="5" t="s">
        <v>72</v>
      </c>
      <c r="S60" s="5">
        <v>2012</v>
      </c>
      <c r="T60" s="13">
        <f t="shared" si="0"/>
        <v>4</v>
      </c>
      <c r="U60" s="18" t="s">
        <v>148</v>
      </c>
      <c r="V60" s="5">
        <v>1</v>
      </c>
      <c r="W60" s="6">
        <v>6704.2000000000007</v>
      </c>
      <c r="X60" s="31">
        <v>479.40000000000003</v>
      </c>
      <c r="Y60" s="12">
        <v>3693272.0560000003</v>
      </c>
      <c r="Z60" s="6">
        <v>1342176.6806985072</v>
      </c>
      <c r="AA60" s="31">
        <f t="shared" si="10"/>
        <v>5035448.7366985073</v>
      </c>
    </row>
    <row r="61" spans="1:27" ht="16.2" thickBot="1" x14ac:dyDescent="0.4">
      <c r="A61" s="73"/>
      <c r="B61" s="21" t="s">
        <v>67</v>
      </c>
      <c r="C61" s="28" t="s">
        <v>140</v>
      </c>
      <c r="D61" s="29">
        <v>0.46100000000000002</v>
      </c>
      <c r="E61" s="29" t="s">
        <v>136</v>
      </c>
      <c r="F61" s="29" t="s">
        <v>133</v>
      </c>
      <c r="G61" s="30">
        <v>0.26</v>
      </c>
      <c r="H61" s="19" t="s">
        <v>4</v>
      </c>
      <c r="I61" s="20" t="s">
        <v>4</v>
      </c>
      <c r="J61" s="14">
        <v>1728207</v>
      </c>
      <c r="K61" s="15">
        <v>1600000</v>
      </c>
      <c r="L61" s="16">
        <v>2016</v>
      </c>
      <c r="M61" s="37" t="s">
        <v>103</v>
      </c>
      <c r="N61" s="42" t="s">
        <v>157</v>
      </c>
      <c r="O61" s="43">
        <f>K61</f>
        <v>1600000</v>
      </c>
      <c r="P61" s="19" t="s">
        <v>95</v>
      </c>
      <c r="Q61" s="16" t="s">
        <v>72</v>
      </c>
      <c r="R61" s="16" t="s">
        <v>100</v>
      </c>
      <c r="S61" s="16">
        <v>2012</v>
      </c>
      <c r="T61" s="20">
        <f t="shared" si="0"/>
        <v>4</v>
      </c>
      <c r="U61" s="19" t="s">
        <v>72</v>
      </c>
      <c r="V61" s="16">
        <v>0</v>
      </c>
      <c r="W61" s="15">
        <v>348.4</v>
      </c>
      <c r="X61" s="32">
        <v>10.6</v>
      </c>
      <c r="Y61" s="14">
        <v>155745.51400000002</v>
      </c>
      <c r="Z61" s="15">
        <v>1239167.7075738222</v>
      </c>
      <c r="AA61" s="32">
        <f t="shared" si="10"/>
        <v>1394913.2215738222</v>
      </c>
    </row>
    <row r="62" spans="1:27" x14ac:dyDescent="0.3">
      <c r="C62" s="1"/>
      <c r="D62" s="1"/>
      <c r="E62" s="1"/>
      <c r="F62" s="1"/>
      <c r="G62" s="1"/>
    </row>
  </sheetData>
  <mergeCells count="23">
    <mergeCell ref="O52:O56"/>
    <mergeCell ref="O27:O33"/>
    <mergeCell ref="O34:O36"/>
    <mergeCell ref="O37:O41"/>
    <mergeCell ref="O42:O45"/>
    <mergeCell ref="O46:O51"/>
    <mergeCell ref="A46:A51"/>
    <mergeCell ref="A52:A56"/>
    <mergeCell ref="A57:A58"/>
    <mergeCell ref="A59:A61"/>
    <mergeCell ref="A3:A26"/>
    <mergeCell ref="A1:A2"/>
    <mergeCell ref="A27:A33"/>
    <mergeCell ref="A34:A36"/>
    <mergeCell ref="A37:A41"/>
    <mergeCell ref="A42:A45"/>
    <mergeCell ref="H1:I1"/>
    <mergeCell ref="B1:B2"/>
    <mergeCell ref="Y1:AA1"/>
    <mergeCell ref="U1:X1"/>
    <mergeCell ref="P1:T1"/>
    <mergeCell ref="C1:G1"/>
    <mergeCell ref="J1:O1"/>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C18" sqref="C18"/>
    </sheetView>
  </sheetViews>
  <sheetFormatPr defaultRowHeight="14.4" x14ac:dyDescent="0.3"/>
  <sheetData>
    <row r="1" spans="1:10" x14ac:dyDescent="0.3">
      <c r="A1" s="77" t="s">
        <v>144</v>
      </c>
      <c r="B1" s="77"/>
      <c r="C1" s="77"/>
      <c r="D1" s="77"/>
      <c r="E1" s="77"/>
      <c r="F1" s="77"/>
      <c r="G1" s="77"/>
      <c r="H1" s="77"/>
      <c r="I1" s="77"/>
      <c r="J1" s="77"/>
    </row>
    <row r="2" spans="1:10" x14ac:dyDescent="0.3">
      <c r="A2" s="77"/>
      <c r="B2" s="77"/>
      <c r="C2" s="77"/>
      <c r="D2" s="77"/>
      <c r="E2" s="77"/>
      <c r="F2" s="77"/>
      <c r="G2" s="77"/>
      <c r="H2" s="77"/>
      <c r="I2" s="77"/>
      <c r="J2" s="77"/>
    </row>
    <row r="3" spans="1:10" x14ac:dyDescent="0.3">
      <c r="A3" s="77"/>
      <c r="B3" s="77"/>
      <c r="C3" s="77"/>
      <c r="D3" s="77"/>
      <c r="E3" s="77"/>
      <c r="F3" s="77"/>
      <c r="G3" s="77"/>
      <c r="H3" s="77"/>
      <c r="I3" s="77"/>
      <c r="J3" s="77"/>
    </row>
    <row r="5" spans="1:10" ht="14.55" x14ac:dyDescent="0.35">
      <c r="A5" s="78" t="s">
        <v>78</v>
      </c>
      <c r="B5" s="78"/>
      <c r="C5" s="78"/>
      <c r="D5" s="78"/>
      <c r="E5" s="78"/>
      <c r="F5" s="78"/>
      <c r="G5" s="78"/>
      <c r="H5" s="78"/>
      <c r="I5" s="78"/>
      <c r="J5" s="78"/>
    </row>
    <row r="7" spans="1:10" ht="15" customHeight="1" x14ac:dyDescent="0.3">
      <c r="A7" s="77" t="s">
        <v>177</v>
      </c>
      <c r="B7" s="77"/>
      <c r="C7" s="77"/>
      <c r="D7" s="77"/>
      <c r="E7" s="77"/>
      <c r="F7" s="77"/>
      <c r="G7" s="77"/>
      <c r="H7" s="77"/>
      <c r="I7" s="77"/>
      <c r="J7" s="77"/>
    </row>
    <row r="8" spans="1:10" x14ac:dyDescent="0.3">
      <c r="A8" s="77"/>
      <c r="B8" s="77"/>
      <c r="C8" s="77"/>
      <c r="D8" s="77"/>
      <c r="E8" s="77"/>
      <c r="F8" s="77"/>
      <c r="G8" s="77"/>
      <c r="H8" s="77"/>
      <c r="I8" s="77"/>
      <c r="J8" s="77"/>
    </row>
    <row r="9" spans="1:10" x14ac:dyDescent="0.3">
      <c r="A9" s="77"/>
      <c r="B9" s="77"/>
      <c r="C9" s="77"/>
      <c r="D9" s="77"/>
      <c r="E9" s="77"/>
      <c r="F9" s="77"/>
      <c r="G9" s="77"/>
      <c r="H9" s="77"/>
      <c r="I9" s="77"/>
      <c r="J9" s="77"/>
    </row>
    <row r="10" spans="1:10" x14ac:dyDescent="0.3">
      <c r="A10" s="77"/>
      <c r="B10" s="77"/>
      <c r="C10" s="77"/>
      <c r="D10" s="77"/>
      <c r="E10" s="77"/>
      <c r="F10" s="77"/>
      <c r="G10" s="77"/>
      <c r="H10" s="77"/>
      <c r="I10" s="77"/>
      <c r="J10" s="77"/>
    </row>
    <row r="11" spans="1:10" x14ac:dyDescent="0.3">
      <c r="A11" s="77"/>
      <c r="B11" s="77"/>
      <c r="C11" s="77"/>
      <c r="D11" s="77"/>
      <c r="E11" s="77"/>
      <c r="F11" s="77"/>
      <c r="G11" s="77"/>
      <c r="H11" s="77"/>
      <c r="I11" s="77"/>
      <c r="J11" s="77"/>
    </row>
    <row r="12" spans="1:10" x14ac:dyDescent="0.3">
      <c r="A12" s="77"/>
      <c r="B12" s="77"/>
      <c r="C12" s="77"/>
      <c r="D12" s="77"/>
      <c r="E12" s="77"/>
      <c r="F12" s="77"/>
      <c r="G12" s="77"/>
      <c r="H12" s="77"/>
      <c r="I12" s="77"/>
      <c r="J12" s="77"/>
    </row>
    <row r="13" spans="1:10" x14ac:dyDescent="0.3">
      <c r="A13" s="77"/>
      <c r="B13" s="77"/>
      <c r="C13" s="77"/>
      <c r="D13" s="77"/>
      <c r="E13" s="77"/>
      <c r="F13" s="77"/>
      <c r="G13" s="77"/>
      <c r="H13" s="77"/>
      <c r="I13" s="77"/>
      <c r="J13" s="77"/>
    </row>
    <row r="14" spans="1:10" x14ac:dyDescent="0.3">
      <c r="A14" s="77"/>
      <c r="B14" s="77"/>
      <c r="C14" s="77"/>
      <c r="D14" s="77"/>
      <c r="E14" s="77"/>
      <c r="F14" s="77"/>
      <c r="G14" s="77"/>
      <c r="H14" s="77"/>
      <c r="I14" s="77"/>
      <c r="J14" s="77"/>
    </row>
    <row r="15" spans="1:10" x14ac:dyDescent="0.3">
      <c r="A15" s="77"/>
      <c r="B15" s="77"/>
      <c r="C15" s="77"/>
      <c r="D15" s="77"/>
      <c r="E15" s="77"/>
      <c r="F15" s="77"/>
      <c r="G15" s="77"/>
      <c r="H15" s="77"/>
      <c r="I15" s="77"/>
      <c r="J15" s="77"/>
    </row>
    <row r="16" spans="1:10" x14ac:dyDescent="0.3">
      <c r="A16" s="77"/>
      <c r="B16" s="77"/>
      <c r="C16" s="77"/>
      <c r="D16" s="77"/>
      <c r="E16" s="77"/>
      <c r="F16" s="77"/>
      <c r="G16" s="77"/>
      <c r="H16" s="77"/>
      <c r="I16" s="77"/>
      <c r="J16" s="77"/>
    </row>
    <row r="17" spans="1:10" x14ac:dyDescent="0.3">
      <c r="A17" s="77"/>
      <c r="B17" s="77"/>
      <c r="C17" s="77"/>
      <c r="D17" s="77"/>
      <c r="E17" s="77"/>
      <c r="F17" s="77"/>
      <c r="G17" s="77"/>
      <c r="H17" s="77"/>
      <c r="I17" s="77"/>
      <c r="J17" s="77"/>
    </row>
    <row r="19" spans="1:10" ht="14.4" customHeight="1" x14ac:dyDescent="0.3">
      <c r="A19" s="77" t="s">
        <v>175</v>
      </c>
      <c r="B19" s="77"/>
      <c r="C19" s="77"/>
      <c r="D19" s="77"/>
      <c r="E19" s="77"/>
      <c r="F19" s="77"/>
      <c r="G19" s="77"/>
      <c r="H19" s="77"/>
      <c r="I19" s="77"/>
      <c r="J19" s="77"/>
    </row>
    <row r="20" spans="1:10" x14ac:dyDescent="0.3">
      <c r="A20" s="77"/>
      <c r="B20" s="77"/>
      <c r="C20" s="77"/>
      <c r="D20" s="77"/>
      <c r="E20" s="77"/>
      <c r="F20" s="77"/>
      <c r="G20" s="77"/>
      <c r="H20" s="77"/>
      <c r="I20" s="77"/>
      <c r="J20" s="77"/>
    </row>
    <row r="21" spans="1:10" x14ac:dyDescent="0.3">
      <c r="A21" s="77"/>
      <c r="B21" s="77"/>
      <c r="C21" s="77"/>
      <c r="D21" s="77"/>
      <c r="E21" s="77"/>
      <c r="F21" s="77"/>
      <c r="G21" s="77"/>
      <c r="H21" s="77"/>
      <c r="I21" s="77"/>
      <c r="J21" s="77"/>
    </row>
    <row r="22" spans="1:10" x14ac:dyDescent="0.3">
      <c r="A22" s="77"/>
      <c r="B22" s="77"/>
      <c r="C22" s="77"/>
      <c r="D22" s="77"/>
      <c r="E22" s="77"/>
      <c r="F22" s="77"/>
      <c r="G22" s="77"/>
      <c r="H22" s="77"/>
      <c r="I22" s="77"/>
      <c r="J22" s="77"/>
    </row>
    <row r="23" spans="1:10" x14ac:dyDescent="0.3">
      <c r="A23" s="77"/>
      <c r="B23" s="77"/>
      <c r="C23" s="77"/>
      <c r="D23" s="77"/>
      <c r="E23" s="77"/>
      <c r="F23" s="77"/>
      <c r="G23" s="77"/>
      <c r="H23" s="77"/>
      <c r="I23" s="77"/>
      <c r="J23" s="77"/>
    </row>
    <row r="24" spans="1:10" x14ac:dyDescent="0.3">
      <c r="A24" s="77"/>
      <c r="B24" s="77"/>
      <c r="C24" s="77"/>
      <c r="D24" s="77"/>
      <c r="E24" s="77"/>
      <c r="F24" s="77"/>
      <c r="G24" s="77"/>
      <c r="H24" s="77"/>
      <c r="I24" s="77"/>
      <c r="J24" s="77"/>
    </row>
    <row r="25" spans="1:10" x14ac:dyDescent="0.3">
      <c r="A25" s="77"/>
      <c r="B25" s="77"/>
      <c r="C25" s="77"/>
      <c r="D25" s="77"/>
      <c r="E25" s="77"/>
      <c r="F25" s="77"/>
      <c r="G25" s="77"/>
      <c r="H25" s="77"/>
      <c r="I25" s="77"/>
      <c r="J25" s="77"/>
    </row>
    <row r="26" spans="1:10" x14ac:dyDescent="0.3">
      <c r="A26" s="77"/>
      <c r="B26" s="77"/>
      <c r="C26" s="77"/>
      <c r="D26" s="77"/>
      <c r="E26" s="77"/>
      <c r="F26" s="77"/>
      <c r="G26" s="77"/>
      <c r="H26" s="77"/>
      <c r="I26" s="77"/>
      <c r="J26" s="77"/>
    </row>
  </sheetData>
  <mergeCells count="4">
    <mergeCell ref="A1:J3"/>
    <mergeCell ref="A19:J26"/>
    <mergeCell ref="A5:J5"/>
    <mergeCell ref="A7:J17"/>
  </mergeCells>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workbookViewId="0">
      <pane xSplit="1" ySplit="2" topLeftCell="I3" activePane="bottomRight" state="frozen"/>
      <selection pane="topRight" activeCell="B1" sqref="B1"/>
      <selection pane="bottomLeft" activeCell="A3" sqref="A3"/>
      <selection pane="bottomRight" activeCell="L6" sqref="L6"/>
    </sheetView>
  </sheetViews>
  <sheetFormatPr defaultRowHeight="14.4" x14ac:dyDescent="0.3"/>
  <cols>
    <col min="1" max="1" width="20.6640625" customWidth="1"/>
    <col min="2" max="2" width="13.88671875" customWidth="1"/>
    <col min="3" max="3" width="11.44140625" customWidth="1"/>
    <col min="4" max="4" width="17" bestFit="1" customWidth="1"/>
    <col min="5" max="8" width="11.88671875" customWidth="1"/>
    <col min="9" max="9" width="12" customWidth="1"/>
    <col min="10" max="10" width="11.6640625" customWidth="1"/>
    <col min="11" max="11" width="17.109375" customWidth="1"/>
    <col min="12" max="12" width="10.44140625" customWidth="1"/>
    <col min="14" max="14" width="14.109375" bestFit="1" customWidth="1"/>
    <col min="15" max="15" width="13.88671875" customWidth="1"/>
    <col min="16" max="16" width="24.109375" customWidth="1"/>
    <col min="17" max="17" width="16.5546875" customWidth="1"/>
    <col min="18" max="18" width="23.5546875" customWidth="1"/>
    <col min="19" max="19" width="11.5546875" customWidth="1"/>
    <col min="20" max="20" width="12.88671875" customWidth="1"/>
    <col min="21" max="21" width="14.6640625" customWidth="1"/>
    <col min="22" max="22" width="9.44140625" customWidth="1"/>
    <col min="23" max="24" width="14.5546875" customWidth="1"/>
    <col min="25" max="25" width="12.33203125" customWidth="1"/>
    <col min="26" max="26" width="12.6640625" customWidth="1"/>
    <col min="27" max="27" width="11.88671875" customWidth="1"/>
  </cols>
  <sheetData>
    <row r="1" spans="1:27" s="2" customFormat="1" ht="29.1" customHeight="1" x14ac:dyDescent="0.3">
      <c r="A1" s="67" t="s">
        <v>0</v>
      </c>
      <c r="B1" s="65" t="s">
        <v>114</v>
      </c>
      <c r="C1" s="68"/>
      <c r="D1" s="68"/>
      <c r="E1" s="68"/>
      <c r="F1" s="79"/>
      <c r="G1" s="65" t="s">
        <v>7</v>
      </c>
      <c r="H1" s="68"/>
      <c r="I1" s="68"/>
      <c r="J1" s="66"/>
      <c r="K1" s="80" t="s">
        <v>109</v>
      </c>
      <c r="L1" s="68"/>
      <c r="M1" s="68"/>
      <c r="N1" s="79"/>
      <c r="O1" s="66"/>
      <c r="P1" s="80" t="s">
        <v>68</v>
      </c>
      <c r="Q1" s="68"/>
      <c r="R1" s="68"/>
      <c r="S1" s="68"/>
      <c r="T1" s="66"/>
      <c r="U1" s="65" t="s">
        <v>112</v>
      </c>
      <c r="V1" s="68"/>
      <c r="W1" s="68"/>
      <c r="X1" s="66"/>
      <c r="Y1" s="65" t="s">
        <v>113</v>
      </c>
      <c r="Z1" s="68"/>
      <c r="AA1" s="66"/>
    </row>
    <row r="2" spans="1:27" s="2" customFormat="1" ht="29.4" customHeight="1" x14ac:dyDescent="0.3">
      <c r="A2" s="67"/>
      <c r="B2" s="17" t="s">
        <v>115</v>
      </c>
      <c r="C2" s="4" t="s">
        <v>116</v>
      </c>
      <c r="D2" s="4" t="s">
        <v>117</v>
      </c>
      <c r="E2" s="4" t="s">
        <v>118</v>
      </c>
      <c r="F2" s="35" t="s">
        <v>141</v>
      </c>
      <c r="G2" s="17" t="s">
        <v>187</v>
      </c>
      <c r="H2" s="53" t="s">
        <v>188</v>
      </c>
      <c r="I2" s="3" t="s">
        <v>9</v>
      </c>
      <c r="J2" s="8" t="s">
        <v>8</v>
      </c>
      <c r="K2" s="60" t="s">
        <v>10</v>
      </c>
      <c r="L2" s="3" t="s">
        <v>11</v>
      </c>
      <c r="M2" s="3" t="s">
        <v>1</v>
      </c>
      <c r="N2" s="35" t="s">
        <v>102</v>
      </c>
      <c r="O2" s="11" t="s">
        <v>170</v>
      </c>
      <c r="P2" s="45" t="s">
        <v>69</v>
      </c>
      <c r="Q2" s="4" t="s">
        <v>70</v>
      </c>
      <c r="R2" s="4" t="s">
        <v>71</v>
      </c>
      <c r="S2" s="4" t="s">
        <v>106</v>
      </c>
      <c r="T2" s="11" t="s">
        <v>108</v>
      </c>
      <c r="U2" s="17" t="s">
        <v>147</v>
      </c>
      <c r="V2" s="4" t="s">
        <v>107</v>
      </c>
      <c r="W2" s="4" t="s">
        <v>110</v>
      </c>
      <c r="X2" s="11" t="s">
        <v>111</v>
      </c>
      <c r="Y2" s="17" t="s">
        <v>75</v>
      </c>
      <c r="Z2" s="4" t="s">
        <v>76</v>
      </c>
      <c r="AA2" s="11" t="s">
        <v>77</v>
      </c>
    </row>
    <row r="3" spans="1:27" ht="15.6" x14ac:dyDescent="0.35">
      <c r="A3" s="21" t="s">
        <v>2</v>
      </c>
      <c r="B3" s="24" t="s">
        <v>138</v>
      </c>
      <c r="C3" s="23">
        <v>0.216</v>
      </c>
      <c r="D3" s="23" t="s">
        <v>136</v>
      </c>
      <c r="E3" s="23" t="s">
        <v>119</v>
      </c>
      <c r="F3" s="58">
        <v>0.15</v>
      </c>
      <c r="G3" s="27">
        <v>9.6000000000000002E-2</v>
      </c>
      <c r="H3" s="23" t="s">
        <v>189</v>
      </c>
      <c r="I3" s="38" t="s">
        <v>4</v>
      </c>
      <c r="J3" s="10" t="s">
        <v>4</v>
      </c>
      <c r="K3" s="61">
        <v>294949</v>
      </c>
      <c r="L3" s="6">
        <v>262594</v>
      </c>
      <c r="M3" s="5">
        <v>2015</v>
      </c>
      <c r="N3" s="36" t="s">
        <v>103</v>
      </c>
      <c r="O3" s="55">
        <v>0.27500000000000002</v>
      </c>
      <c r="P3" s="46" t="s">
        <v>81</v>
      </c>
      <c r="Q3" s="5" t="s">
        <v>89</v>
      </c>
      <c r="R3" s="5" t="s">
        <v>72</v>
      </c>
      <c r="S3" s="5">
        <v>2008</v>
      </c>
      <c r="T3" s="13">
        <f>2016-S3</f>
        <v>8</v>
      </c>
      <c r="U3" s="18" t="s">
        <v>72</v>
      </c>
      <c r="V3" s="5">
        <v>0</v>
      </c>
      <c r="W3" s="6">
        <v>129.6</v>
      </c>
      <c r="X3" s="31">
        <v>93.800000000000011</v>
      </c>
      <c r="Y3" s="12">
        <v>56473.4</v>
      </c>
      <c r="Z3" s="6">
        <v>34051.830534034001</v>
      </c>
      <c r="AA3" s="31">
        <v>90525.230534033995</v>
      </c>
    </row>
    <row r="4" spans="1:27" ht="15.6" x14ac:dyDescent="0.35">
      <c r="A4" s="21" t="s">
        <v>3</v>
      </c>
      <c r="B4" s="27" t="s">
        <v>140</v>
      </c>
      <c r="C4" s="23">
        <v>0.61</v>
      </c>
      <c r="D4" s="23" t="s">
        <v>136</v>
      </c>
      <c r="E4" s="23" t="s">
        <v>120</v>
      </c>
      <c r="F4" s="58">
        <v>0.3</v>
      </c>
      <c r="G4" s="27">
        <v>0.40200000000000002</v>
      </c>
      <c r="H4" s="23" t="s">
        <v>190</v>
      </c>
      <c r="I4" s="38" t="s">
        <v>4</v>
      </c>
      <c r="J4" s="10" t="s">
        <v>4</v>
      </c>
      <c r="K4" s="61">
        <v>2296000</v>
      </c>
      <c r="L4" s="6">
        <v>1814000</v>
      </c>
      <c r="M4" s="5">
        <v>2015</v>
      </c>
      <c r="N4" s="36" t="s">
        <v>103</v>
      </c>
      <c r="O4" s="48">
        <v>0.4</v>
      </c>
      <c r="P4" s="46" t="s">
        <v>83</v>
      </c>
      <c r="Q4" s="5" t="s">
        <v>72</v>
      </c>
      <c r="R4" s="5" t="s">
        <v>72</v>
      </c>
      <c r="S4" s="5">
        <v>2010</v>
      </c>
      <c r="T4" s="13">
        <f t="shared" ref="T4:T21" si="0">2016-S4</f>
        <v>6</v>
      </c>
      <c r="U4" s="18" t="s">
        <v>74</v>
      </c>
      <c r="V4" s="5">
        <v>1</v>
      </c>
      <c r="W4" s="6">
        <v>6754</v>
      </c>
      <c r="X4" s="31">
        <v>2283</v>
      </c>
      <c r="Y4" s="12">
        <v>441070.2</v>
      </c>
      <c r="Z4" s="6">
        <v>595960.34960778488</v>
      </c>
      <c r="AA4" s="31">
        <v>1037030.549607785</v>
      </c>
    </row>
    <row r="5" spans="1:27" ht="15.6" x14ac:dyDescent="0.35">
      <c r="A5" s="21" t="s">
        <v>19</v>
      </c>
      <c r="B5" s="27" t="s">
        <v>140</v>
      </c>
      <c r="C5" s="23">
        <v>0.30199999999999999</v>
      </c>
      <c r="D5" s="23" t="s">
        <v>137</v>
      </c>
      <c r="E5" s="23" t="s">
        <v>121</v>
      </c>
      <c r="F5" s="58">
        <v>0.1</v>
      </c>
      <c r="G5" s="27">
        <v>0.71599999999999997</v>
      </c>
      <c r="H5" s="23" t="s">
        <v>191</v>
      </c>
      <c r="I5" s="38" t="s">
        <v>61</v>
      </c>
      <c r="J5" s="10" t="s">
        <v>4</v>
      </c>
      <c r="K5" s="61" t="s">
        <v>13</v>
      </c>
      <c r="L5" s="6">
        <v>224100</v>
      </c>
      <c r="M5" s="5">
        <v>2016</v>
      </c>
      <c r="N5" s="36" t="s">
        <v>153</v>
      </c>
      <c r="O5" s="48">
        <v>0.3</v>
      </c>
      <c r="P5" s="46" t="s">
        <v>84</v>
      </c>
      <c r="Q5" s="5" t="s">
        <v>152</v>
      </c>
      <c r="R5" s="5" t="s">
        <v>72</v>
      </c>
      <c r="S5" s="5">
        <v>2011</v>
      </c>
      <c r="T5" s="13">
        <f t="shared" si="0"/>
        <v>5</v>
      </c>
      <c r="U5" s="18" t="s">
        <v>73</v>
      </c>
      <c r="V5" s="5">
        <v>1</v>
      </c>
      <c r="W5" s="6">
        <v>1196.8</v>
      </c>
      <c r="X5" s="31">
        <v>765.2</v>
      </c>
      <c r="Y5" s="12">
        <v>273592.8</v>
      </c>
      <c r="Z5" s="6">
        <v>140271.21978354501</v>
      </c>
      <c r="AA5" s="31">
        <v>413864.01978354499</v>
      </c>
    </row>
    <row r="6" spans="1:27" ht="15.6" x14ac:dyDescent="0.35">
      <c r="A6" s="21" t="s">
        <v>5</v>
      </c>
      <c r="B6" s="27" t="s">
        <v>140</v>
      </c>
      <c r="C6" s="23">
        <v>0.28999999999999998</v>
      </c>
      <c r="D6" s="23" t="s">
        <v>136</v>
      </c>
      <c r="E6" s="23" t="s">
        <v>193</v>
      </c>
      <c r="F6" s="58">
        <v>0.15</v>
      </c>
      <c r="G6" s="27">
        <v>0.35699999999999998</v>
      </c>
      <c r="H6" s="23" t="s">
        <v>192</v>
      </c>
      <c r="I6" s="38" t="s">
        <v>61</v>
      </c>
      <c r="J6" s="10" t="s">
        <v>4</v>
      </c>
      <c r="K6" s="61" t="s">
        <v>164</v>
      </c>
      <c r="L6" s="6" t="s">
        <v>165</v>
      </c>
      <c r="M6" s="5">
        <v>2015</v>
      </c>
      <c r="N6" s="21" t="s">
        <v>103</v>
      </c>
      <c r="O6" s="49">
        <v>0.3</v>
      </c>
      <c r="P6" s="46" t="s">
        <v>85</v>
      </c>
      <c r="Q6" s="5" t="s">
        <v>72</v>
      </c>
      <c r="R6" s="5" t="s">
        <v>72</v>
      </c>
      <c r="S6" s="5">
        <v>2012</v>
      </c>
      <c r="T6" s="13">
        <f t="shared" si="0"/>
        <v>4</v>
      </c>
      <c r="U6" s="18" t="s">
        <v>101</v>
      </c>
      <c r="V6" s="5">
        <v>2</v>
      </c>
      <c r="W6" s="6">
        <v>1275.8</v>
      </c>
      <c r="X6" s="31">
        <v>664.80000000000007</v>
      </c>
      <c r="Y6" s="12">
        <v>445117.4</v>
      </c>
      <c r="Z6" s="6">
        <v>201959.86201694261</v>
      </c>
      <c r="AA6" s="31">
        <v>647077.26201694261</v>
      </c>
    </row>
    <row r="7" spans="1:27" ht="15.6" x14ac:dyDescent="0.35">
      <c r="A7" s="21" t="s">
        <v>6</v>
      </c>
      <c r="B7" s="27" t="s">
        <v>140</v>
      </c>
      <c r="C7" s="23">
        <v>0.185</v>
      </c>
      <c r="D7" s="23" t="s">
        <v>137</v>
      </c>
      <c r="E7" s="23" t="s">
        <v>123</v>
      </c>
      <c r="F7" s="58">
        <v>0.1</v>
      </c>
      <c r="G7" s="27">
        <v>7.0000000000000007E-2</v>
      </c>
      <c r="H7" s="23" t="s">
        <v>194</v>
      </c>
      <c r="I7" s="38" t="s">
        <v>4</v>
      </c>
      <c r="J7" s="10" t="s">
        <v>4</v>
      </c>
      <c r="K7" s="61">
        <v>1242000</v>
      </c>
      <c r="L7" s="6">
        <v>715000</v>
      </c>
      <c r="M7" s="5">
        <v>2015</v>
      </c>
      <c r="N7" s="36" t="s">
        <v>103</v>
      </c>
      <c r="O7" s="48">
        <v>0.35</v>
      </c>
      <c r="P7" s="46" t="s">
        <v>86</v>
      </c>
      <c r="Q7" s="5" t="s">
        <v>151</v>
      </c>
      <c r="R7" s="5" t="s">
        <v>72</v>
      </c>
      <c r="S7" s="5">
        <v>2010</v>
      </c>
      <c r="T7" s="13">
        <f t="shared" si="0"/>
        <v>6</v>
      </c>
      <c r="U7" s="18" t="s">
        <v>150</v>
      </c>
      <c r="V7" s="5">
        <v>1</v>
      </c>
      <c r="W7" s="6">
        <v>1285.2</v>
      </c>
      <c r="X7" s="31">
        <v>1094.8</v>
      </c>
      <c r="Y7" s="12">
        <v>557038</v>
      </c>
      <c r="Z7" s="6">
        <v>13125.408495830201</v>
      </c>
      <c r="AA7" s="31">
        <v>570163.40849583026</v>
      </c>
    </row>
    <row r="8" spans="1:27" ht="15.6" x14ac:dyDescent="0.3">
      <c r="A8" s="21" t="s">
        <v>25</v>
      </c>
      <c r="B8" s="24" t="s">
        <v>138</v>
      </c>
      <c r="C8" s="23" t="s">
        <v>13</v>
      </c>
      <c r="D8" s="22" t="s">
        <v>134</v>
      </c>
      <c r="E8" s="23" t="s">
        <v>13</v>
      </c>
      <c r="F8" s="58">
        <v>0.3</v>
      </c>
      <c r="G8" s="27" t="s">
        <v>13</v>
      </c>
      <c r="H8" s="23" t="s">
        <v>13</v>
      </c>
      <c r="I8" s="38" t="s">
        <v>4</v>
      </c>
      <c r="J8" s="10" t="s">
        <v>13</v>
      </c>
      <c r="K8" s="61" t="s">
        <v>13</v>
      </c>
      <c r="L8" s="6">
        <v>717000</v>
      </c>
      <c r="M8" s="5">
        <v>2015</v>
      </c>
      <c r="N8" s="21" t="s">
        <v>104</v>
      </c>
      <c r="O8" s="13" t="s">
        <v>186</v>
      </c>
      <c r="P8" s="46" t="s">
        <v>72</v>
      </c>
      <c r="Q8" s="5" t="s">
        <v>89</v>
      </c>
      <c r="R8" s="5" t="s">
        <v>145</v>
      </c>
      <c r="S8" s="5">
        <v>2009</v>
      </c>
      <c r="T8" s="13">
        <f t="shared" si="0"/>
        <v>7</v>
      </c>
      <c r="U8" s="18" t="s">
        <v>74</v>
      </c>
      <c r="V8" s="5">
        <v>1</v>
      </c>
      <c r="W8" s="6">
        <v>4305.6000000000004</v>
      </c>
      <c r="X8" s="31">
        <v>314.2</v>
      </c>
      <c r="Y8" s="12">
        <v>359861.4</v>
      </c>
      <c r="Z8" s="6">
        <v>394915.04533512733</v>
      </c>
      <c r="AA8" s="31">
        <v>754776.44533512741</v>
      </c>
    </row>
    <row r="9" spans="1:27" ht="15.6" x14ac:dyDescent="0.35">
      <c r="A9" s="21" t="s">
        <v>27</v>
      </c>
      <c r="B9" s="27" t="s">
        <v>140</v>
      </c>
      <c r="C9" s="23">
        <v>0.42399999999999999</v>
      </c>
      <c r="D9" s="23" t="s">
        <v>136</v>
      </c>
      <c r="E9" s="23" t="s">
        <v>124</v>
      </c>
      <c r="F9" s="58">
        <v>0.25</v>
      </c>
      <c r="G9" s="27" t="s">
        <v>196</v>
      </c>
      <c r="H9" s="23" t="s">
        <v>195</v>
      </c>
      <c r="I9" s="38" t="s">
        <v>4</v>
      </c>
      <c r="J9" s="10" t="s">
        <v>4</v>
      </c>
      <c r="K9" s="61">
        <v>2005000</v>
      </c>
      <c r="L9" s="6">
        <v>1968000</v>
      </c>
      <c r="M9" s="5">
        <v>2015</v>
      </c>
      <c r="N9" s="21" t="s">
        <v>105</v>
      </c>
      <c r="O9" s="52">
        <v>0.375</v>
      </c>
      <c r="P9" s="46" t="s">
        <v>88</v>
      </c>
      <c r="Q9" s="5" t="s">
        <v>72</v>
      </c>
      <c r="R9" s="5" t="s">
        <v>72</v>
      </c>
      <c r="S9" s="5">
        <v>2006</v>
      </c>
      <c r="T9" s="13">
        <f t="shared" si="0"/>
        <v>10</v>
      </c>
      <c r="U9" s="18" t="s">
        <v>73</v>
      </c>
      <c r="V9" s="5">
        <v>1</v>
      </c>
      <c r="W9" s="6">
        <v>861.59999999999991</v>
      </c>
      <c r="X9" s="31">
        <v>116.6</v>
      </c>
      <c r="Y9" s="12">
        <v>976649</v>
      </c>
      <c r="Z9" s="6">
        <v>719223.90008507448</v>
      </c>
      <c r="AA9" s="31">
        <v>1695872.9000850744</v>
      </c>
    </row>
    <row r="10" spans="1:27" ht="15.6" x14ac:dyDescent="0.35">
      <c r="A10" s="21" t="s">
        <v>168</v>
      </c>
      <c r="B10" s="27" t="s">
        <v>140</v>
      </c>
      <c r="C10" s="23">
        <v>0.13800000000000001</v>
      </c>
      <c r="D10" s="23" t="s">
        <v>136</v>
      </c>
      <c r="E10" s="23" t="s">
        <v>176</v>
      </c>
      <c r="F10" s="58">
        <v>0.13</v>
      </c>
      <c r="G10" s="27">
        <v>0.22</v>
      </c>
      <c r="H10" s="23" t="s">
        <v>197</v>
      </c>
      <c r="I10" s="38" t="s">
        <v>61</v>
      </c>
      <c r="J10" s="10" t="s">
        <v>61</v>
      </c>
      <c r="K10" s="62">
        <v>48026</v>
      </c>
      <c r="L10" s="50">
        <v>38367</v>
      </c>
      <c r="M10" s="5">
        <v>2017</v>
      </c>
      <c r="N10" s="21" t="s">
        <v>103</v>
      </c>
      <c r="O10" s="52">
        <v>0.22500000000000001</v>
      </c>
      <c r="P10" s="46" t="s">
        <v>169</v>
      </c>
      <c r="Q10" s="5" t="s">
        <v>72</v>
      </c>
      <c r="R10" s="5" t="s">
        <v>72</v>
      </c>
      <c r="S10" s="5">
        <v>2012</v>
      </c>
      <c r="T10" s="13">
        <f t="shared" si="0"/>
        <v>4</v>
      </c>
      <c r="U10" s="18" t="s">
        <v>174</v>
      </c>
      <c r="V10" s="5">
        <v>9</v>
      </c>
      <c r="W10" s="6">
        <v>250</v>
      </c>
      <c r="X10" s="31">
        <v>29.473594771241828</v>
      </c>
      <c r="Y10" s="12">
        <v>12573.2</v>
      </c>
      <c r="Z10" s="6">
        <v>177369.04360168707</v>
      </c>
      <c r="AA10" s="31">
        <v>189942.24360168708</v>
      </c>
    </row>
    <row r="11" spans="1:27" ht="15.6" x14ac:dyDescent="0.35">
      <c r="A11" s="21" t="s">
        <v>35</v>
      </c>
      <c r="B11" s="24" t="s">
        <v>138</v>
      </c>
      <c r="C11" s="23">
        <v>0.18</v>
      </c>
      <c r="D11" s="23" t="s">
        <v>136</v>
      </c>
      <c r="E11" s="23" t="s">
        <v>199</v>
      </c>
      <c r="F11" s="58">
        <v>0.21</v>
      </c>
      <c r="G11" s="27">
        <v>0.05</v>
      </c>
      <c r="H11" s="23" t="s">
        <v>198</v>
      </c>
      <c r="I11" s="38" t="s">
        <v>4</v>
      </c>
      <c r="J11" s="10" t="s">
        <v>4</v>
      </c>
      <c r="K11" s="61" t="s">
        <v>79</v>
      </c>
      <c r="L11" s="6">
        <v>926600</v>
      </c>
      <c r="M11" s="5">
        <v>2012</v>
      </c>
      <c r="N11" s="36" t="s">
        <v>103</v>
      </c>
      <c r="O11" s="48">
        <v>0.3</v>
      </c>
      <c r="P11" s="46" t="s">
        <v>82</v>
      </c>
      <c r="Q11" s="5" t="s">
        <v>72</v>
      </c>
      <c r="R11" s="5" t="s">
        <v>72</v>
      </c>
      <c r="S11" s="5">
        <v>2013</v>
      </c>
      <c r="T11" s="13">
        <f t="shared" si="0"/>
        <v>3</v>
      </c>
      <c r="U11" s="18" t="s">
        <v>72</v>
      </c>
      <c r="V11" s="5">
        <v>0</v>
      </c>
      <c r="W11" s="6">
        <v>897</v>
      </c>
      <c r="X11" s="31">
        <v>604.59999999999991</v>
      </c>
      <c r="Y11" s="12">
        <v>76881.399999999994</v>
      </c>
      <c r="Z11" s="6">
        <v>488118.96740994341</v>
      </c>
      <c r="AA11" s="31">
        <v>565000.36740994337</v>
      </c>
    </row>
    <row r="12" spans="1:27" ht="15.6" x14ac:dyDescent="0.35">
      <c r="A12" s="21" t="s">
        <v>38</v>
      </c>
      <c r="B12" s="27" t="s">
        <v>140</v>
      </c>
      <c r="C12" s="23">
        <v>0.221</v>
      </c>
      <c r="D12" s="23" t="s">
        <v>137</v>
      </c>
      <c r="E12" s="23" t="s">
        <v>126</v>
      </c>
      <c r="F12" s="58">
        <v>0.2</v>
      </c>
      <c r="G12" s="27">
        <v>0.29799999999999999</v>
      </c>
      <c r="H12" s="23" t="s">
        <v>200</v>
      </c>
      <c r="I12" s="38" t="s">
        <v>4</v>
      </c>
      <c r="J12" s="10" t="s">
        <v>4</v>
      </c>
      <c r="K12" s="61">
        <v>865000</v>
      </c>
      <c r="L12" s="6">
        <v>780000</v>
      </c>
      <c r="M12" s="5">
        <v>2014</v>
      </c>
      <c r="N12" s="36" t="s">
        <v>103</v>
      </c>
      <c r="O12" s="48">
        <v>0.3</v>
      </c>
      <c r="P12" s="46" t="s">
        <v>81</v>
      </c>
      <c r="Q12" s="5" t="s">
        <v>152</v>
      </c>
      <c r="R12" s="5" t="s">
        <v>72</v>
      </c>
      <c r="S12" s="5">
        <v>2008</v>
      </c>
      <c r="T12" s="13">
        <f t="shared" si="0"/>
        <v>8</v>
      </c>
      <c r="U12" s="18" t="s">
        <v>101</v>
      </c>
      <c r="V12" s="5">
        <v>2</v>
      </c>
      <c r="W12" s="6">
        <v>152</v>
      </c>
      <c r="X12" s="31">
        <v>107.60000000000001</v>
      </c>
      <c r="Y12" s="12">
        <v>202196.4</v>
      </c>
      <c r="Z12" s="6">
        <v>92879.028863201995</v>
      </c>
      <c r="AA12" s="31">
        <v>295075.42886320199</v>
      </c>
    </row>
    <row r="13" spans="1:27" ht="15.6" x14ac:dyDescent="0.35">
      <c r="A13" s="21" t="s">
        <v>40</v>
      </c>
      <c r="B13" s="27" t="s">
        <v>140</v>
      </c>
      <c r="C13" s="23">
        <v>0.17</v>
      </c>
      <c r="D13" s="23" t="s">
        <v>136</v>
      </c>
      <c r="E13" s="23" t="s">
        <v>127</v>
      </c>
      <c r="F13" s="58">
        <v>0.22500000000000001</v>
      </c>
      <c r="G13" s="27">
        <v>0.11</v>
      </c>
      <c r="H13" s="23" t="s">
        <v>201</v>
      </c>
      <c r="I13" s="38" t="s">
        <v>4</v>
      </c>
      <c r="J13" s="10" t="s">
        <v>61</v>
      </c>
      <c r="K13" s="61">
        <v>400000</v>
      </c>
      <c r="L13" s="6">
        <v>354000</v>
      </c>
      <c r="M13" s="5">
        <v>2016</v>
      </c>
      <c r="N13" s="36" t="s">
        <v>103</v>
      </c>
      <c r="O13" s="48">
        <v>0.35</v>
      </c>
      <c r="P13" s="46" t="s">
        <v>90</v>
      </c>
      <c r="Q13" s="5" t="s">
        <v>72</v>
      </c>
      <c r="R13" s="5" t="s">
        <v>72</v>
      </c>
      <c r="S13" s="5">
        <v>2011</v>
      </c>
      <c r="T13" s="13">
        <f t="shared" si="0"/>
        <v>5</v>
      </c>
      <c r="U13" s="18" t="s">
        <v>101</v>
      </c>
      <c r="V13" s="5">
        <v>2</v>
      </c>
      <c r="W13" s="6">
        <v>413.2</v>
      </c>
      <c r="X13" s="31">
        <v>125.8</v>
      </c>
      <c r="Y13" s="12">
        <v>167253</v>
      </c>
      <c r="Z13" s="6">
        <v>77122.321022756441</v>
      </c>
      <c r="AA13" s="31">
        <v>244375.32102275646</v>
      </c>
    </row>
    <row r="14" spans="1:27" ht="15.6" x14ac:dyDescent="0.35">
      <c r="A14" s="21" t="s">
        <v>41</v>
      </c>
      <c r="B14" s="27" t="s">
        <v>140</v>
      </c>
      <c r="C14" s="23">
        <v>0.17799999999999999</v>
      </c>
      <c r="D14" s="23" t="s">
        <v>136</v>
      </c>
      <c r="E14" s="23" t="s">
        <v>128</v>
      </c>
      <c r="F14" s="58">
        <v>0.25</v>
      </c>
      <c r="G14" s="27">
        <v>0.73</v>
      </c>
      <c r="H14" s="23" t="s">
        <v>202</v>
      </c>
      <c r="I14" s="38" t="s">
        <v>61</v>
      </c>
      <c r="J14" s="10" t="s">
        <v>61</v>
      </c>
      <c r="K14" s="61" t="s">
        <v>62</v>
      </c>
      <c r="L14" s="6" t="s">
        <v>161</v>
      </c>
      <c r="M14" s="5">
        <v>2015</v>
      </c>
      <c r="N14" s="36" t="s">
        <v>103</v>
      </c>
      <c r="O14" s="48">
        <v>0.3</v>
      </c>
      <c r="P14" s="46" t="s">
        <v>91</v>
      </c>
      <c r="Q14" s="5" t="s">
        <v>89</v>
      </c>
      <c r="R14" s="5" t="s">
        <v>72</v>
      </c>
      <c r="S14" s="5">
        <v>2009</v>
      </c>
      <c r="T14" s="13">
        <f t="shared" si="0"/>
        <v>7</v>
      </c>
      <c r="U14" s="18" t="s">
        <v>74</v>
      </c>
      <c r="V14" s="5">
        <v>1</v>
      </c>
      <c r="W14" s="6">
        <v>1836.6000000000001</v>
      </c>
      <c r="X14" s="31">
        <v>560.6</v>
      </c>
      <c r="Y14" s="12">
        <v>190470.8</v>
      </c>
      <c r="Z14" s="6">
        <v>489172.7654992654</v>
      </c>
      <c r="AA14" s="31">
        <v>679643.56549926545</v>
      </c>
    </row>
    <row r="15" spans="1:27" ht="15.6" x14ac:dyDescent="0.35">
      <c r="A15" s="21" t="s">
        <v>48</v>
      </c>
      <c r="B15" s="27" t="s">
        <v>140</v>
      </c>
      <c r="C15" s="23">
        <v>0.14000000000000001</v>
      </c>
      <c r="D15" s="23" t="s">
        <v>137</v>
      </c>
      <c r="E15" s="23" t="s">
        <v>204</v>
      </c>
      <c r="F15" s="58">
        <v>0.12</v>
      </c>
      <c r="G15" s="27">
        <v>8.5000000000000006E-2</v>
      </c>
      <c r="H15" s="23" t="s">
        <v>203</v>
      </c>
      <c r="I15" s="38" t="s">
        <v>61</v>
      </c>
      <c r="J15" s="10" t="s">
        <v>61</v>
      </c>
      <c r="K15" s="61">
        <v>129503</v>
      </c>
      <c r="L15" s="6">
        <v>102960</v>
      </c>
      <c r="M15" s="5">
        <v>2013</v>
      </c>
      <c r="N15" s="36" t="s">
        <v>103</v>
      </c>
      <c r="O15" s="48">
        <v>0.3</v>
      </c>
      <c r="P15" s="46" t="s">
        <v>92</v>
      </c>
      <c r="Q15" s="5" t="s">
        <v>72</v>
      </c>
      <c r="R15" s="5" t="s">
        <v>72</v>
      </c>
      <c r="S15" s="5">
        <v>2012</v>
      </c>
      <c r="T15" s="13">
        <f t="shared" si="0"/>
        <v>4</v>
      </c>
      <c r="U15" s="18" t="s">
        <v>101</v>
      </c>
      <c r="V15" s="5">
        <v>2</v>
      </c>
      <c r="W15" s="6">
        <v>868.8</v>
      </c>
      <c r="X15" s="31">
        <v>305.60000000000002</v>
      </c>
      <c r="Y15" s="12">
        <v>91120</v>
      </c>
      <c r="Z15" s="6">
        <v>59700.674004084991</v>
      </c>
      <c r="AA15" s="31">
        <v>150820.67400408498</v>
      </c>
    </row>
    <row r="16" spans="1:27" ht="15.6" x14ac:dyDescent="0.35">
      <c r="A16" s="21" t="s">
        <v>59</v>
      </c>
      <c r="B16" s="27" t="s">
        <v>140</v>
      </c>
      <c r="C16" s="23">
        <v>0.75</v>
      </c>
      <c r="D16" s="23" t="s">
        <v>136</v>
      </c>
      <c r="E16" s="23" t="s">
        <v>130</v>
      </c>
      <c r="F16" s="58">
        <v>0.25</v>
      </c>
      <c r="G16" s="27">
        <v>0.502</v>
      </c>
      <c r="H16" s="23" t="s">
        <v>205</v>
      </c>
      <c r="I16" s="38" t="s">
        <v>4</v>
      </c>
      <c r="J16" s="10" t="s">
        <v>4</v>
      </c>
      <c r="K16" s="61">
        <v>1563000</v>
      </c>
      <c r="L16" s="6">
        <v>1269000</v>
      </c>
      <c r="M16" s="5">
        <v>2016</v>
      </c>
      <c r="N16" s="21" t="s">
        <v>103</v>
      </c>
      <c r="O16" s="49">
        <v>0.4</v>
      </c>
      <c r="P16" s="46" t="s">
        <v>90</v>
      </c>
      <c r="Q16" s="5" t="s">
        <v>72</v>
      </c>
      <c r="R16" s="5" t="s">
        <v>72</v>
      </c>
      <c r="S16" s="5">
        <v>2011</v>
      </c>
      <c r="T16" s="13">
        <f t="shared" si="0"/>
        <v>5</v>
      </c>
      <c r="U16" s="18" t="s">
        <v>74</v>
      </c>
      <c r="V16" s="5">
        <v>1</v>
      </c>
      <c r="W16" s="6">
        <v>8621.6</v>
      </c>
      <c r="X16" s="31">
        <v>3223.6</v>
      </c>
      <c r="Y16" s="12">
        <v>966019</v>
      </c>
      <c r="Z16" s="6">
        <v>268872.41355529742</v>
      </c>
      <c r="AA16" s="31">
        <v>1234891.4135552975</v>
      </c>
    </row>
    <row r="17" spans="1:27" ht="15.6" x14ac:dyDescent="0.35">
      <c r="A17" s="21" t="s">
        <v>54</v>
      </c>
      <c r="B17" s="27" t="s">
        <v>140</v>
      </c>
      <c r="C17" s="23">
        <v>6.5000000000000002E-2</v>
      </c>
      <c r="D17" s="23" t="s">
        <v>137</v>
      </c>
      <c r="E17" s="23" t="s">
        <v>211</v>
      </c>
      <c r="F17" s="58">
        <v>3.6999999999999998E-2</v>
      </c>
      <c r="G17" s="27">
        <v>0.38</v>
      </c>
      <c r="H17" s="23" t="s">
        <v>212</v>
      </c>
      <c r="I17" s="38" t="s">
        <v>4</v>
      </c>
      <c r="J17" s="10" t="s">
        <v>4</v>
      </c>
      <c r="K17" s="61">
        <v>553300</v>
      </c>
      <c r="L17" s="6">
        <v>433000</v>
      </c>
      <c r="M17" s="5">
        <v>2015</v>
      </c>
      <c r="N17" s="21" t="s">
        <v>103</v>
      </c>
      <c r="O17" s="52">
        <v>0.27500000000000002</v>
      </c>
      <c r="P17" s="46" t="s">
        <v>72</v>
      </c>
      <c r="Q17" s="5" t="s">
        <v>72</v>
      </c>
      <c r="R17" s="5" t="s">
        <v>213</v>
      </c>
      <c r="S17" s="5">
        <v>2010</v>
      </c>
      <c r="T17" s="13">
        <f t="shared" si="0"/>
        <v>6</v>
      </c>
      <c r="U17" s="18" t="s">
        <v>72</v>
      </c>
      <c r="V17" s="5">
        <v>0</v>
      </c>
      <c r="W17" s="6">
        <v>203.6</v>
      </c>
      <c r="X17" s="31">
        <v>187</v>
      </c>
      <c r="Y17" s="12">
        <v>244749.45</v>
      </c>
      <c r="Z17" s="6">
        <v>237</v>
      </c>
      <c r="AA17" s="31">
        <v>244986.45</v>
      </c>
    </row>
    <row r="18" spans="1:27" ht="15.6" x14ac:dyDescent="0.35">
      <c r="A18" s="21" t="s">
        <v>58</v>
      </c>
      <c r="B18" s="27" t="s">
        <v>140</v>
      </c>
      <c r="C18" s="23">
        <v>0.24</v>
      </c>
      <c r="D18" s="23" t="s">
        <v>136</v>
      </c>
      <c r="E18" s="23" t="s">
        <v>131</v>
      </c>
      <c r="F18" s="58">
        <v>0.2</v>
      </c>
      <c r="G18" s="27" t="s">
        <v>206</v>
      </c>
      <c r="H18" s="23" t="s">
        <v>207</v>
      </c>
      <c r="I18" s="38" t="s">
        <v>4</v>
      </c>
      <c r="J18" s="10" t="s">
        <v>4</v>
      </c>
      <c r="K18" s="61" t="s">
        <v>80</v>
      </c>
      <c r="L18" s="6">
        <v>3037500</v>
      </c>
      <c r="M18" s="5">
        <v>2013</v>
      </c>
      <c r="N18" s="36" t="s">
        <v>103</v>
      </c>
      <c r="O18" s="48">
        <v>0.4</v>
      </c>
      <c r="P18" s="46" t="s">
        <v>93</v>
      </c>
      <c r="Q18" s="5" t="s">
        <v>72</v>
      </c>
      <c r="R18" s="5" t="s">
        <v>72</v>
      </c>
      <c r="S18" s="5">
        <v>2010</v>
      </c>
      <c r="T18" s="13">
        <f t="shared" si="0"/>
        <v>6</v>
      </c>
      <c r="U18" s="18" t="s">
        <v>72</v>
      </c>
      <c r="V18" s="5">
        <v>0</v>
      </c>
      <c r="W18" s="6">
        <v>7258</v>
      </c>
      <c r="X18" s="31">
        <v>3812.8</v>
      </c>
      <c r="Y18" s="12">
        <v>1247111.2</v>
      </c>
      <c r="Z18" s="6">
        <v>623784.52047234226</v>
      </c>
      <c r="AA18" s="31">
        <v>1870895.7204723423</v>
      </c>
    </row>
    <row r="19" spans="1:27" ht="15.6" x14ac:dyDescent="0.3">
      <c r="A19" s="21" t="s">
        <v>65</v>
      </c>
      <c r="B19" s="24" t="s">
        <v>138</v>
      </c>
      <c r="C19" s="23">
        <v>0.157</v>
      </c>
      <c r="D19" s="22" t="s">
        <v>134</v>
      </c>
      <c r="E19" s="23" t="s">
        <v>214</v>
      </c>
      <c r="F19" s="64">
        <v>0.16</v>
      </c>
      <c r="G19" s="33">
        <v>2.7E-2</v>
      </c>
      <c r="H19" s="34" t="s">
        <v>215</v>
      </c>
      <c r="I19" s="38" t="s">
        <v>4</v>
      </c>
      <c r="J19" s="10" t="s">
        <v>4</v>
      </c>
      <c r="K19" s="62">
        <v>19750000</v>
      </c>
      <c r="L19" s="50">
        <v>17447800</v>
      </c>
      <c r="M19" s="54">
        <v>2016</v>
      </c>
      <c r="N19" s="36" t="s">
        <v>103</v>
      </c>
      <c r="O19" s="55">
        <v>0.32500000000000001</v>
      </c>
      <c r="P19" s="46" t="s">
        <v>94</v>
      </c>
      <c r="Q19" s="5" t="s">
        <v>72</v>
      </c>
      <c r="R19" s="5" t="s">
        <v>72</v>
      </c>
      <c r="S19" s="5">
        <v>2012</v>
      </c>
      <c r="T19" s="13">
        <f t="shared" si="0"/>
        <v>4</v>
      </c>
      <c r="U19" s="18" t="s">
        <v>148</v>
      </c>
      <c r="V19" s="5">
        <v>1</v>
      </c>
      <c r="W19" s="6">
        <v>6024.2000000000007</v>
      </c>
      <c r="X19" s="31">
        <v>1146.8</v>
      </c>
      <c r="Y19" s="12">
        <v>1824226.6379999998</v>
      </c>
      <c r="Z19" s="6">
        <v>1399006.7335671042</v>
      </c>
      <c r="AA19" s="31">
        <v>3223233.371567104</v>
      </c>
    </row>
    <row r="20" spans="1:27" ht="15.6" x14ac:dyDescent="0.35">
      <c r="A20" s="21" t="s">
        <v>66</v>
      </c>
      <c r="B20" s="27" t="s">
        <v>140</v>
      </c>
      <c r="C20" s="23">
        <v>0.69</v>
      </c>
      <c r="D20" s="23" t="s">
        <v>136</v>
      </c>
      <c r="E20" s="23" t="s">
        <v>195</v>
      </c>
      <c r="F20" s="58">
        <v>0.35</v>
      </c>
      <c r="G20" s="27">
        <v>0.39</v>
      </c>
      <c r="H20" s="23" t="s">
        <v>208</v>
      </c>
      <c r="I20" s="38" t="s">
        <v>4</v>
      </c>
      <c r="J20" s="10" t="s">
        <v>4</v>
      </c>
      <c r="K20" s="61">
        <v>7030000</v>
      </c>
      <c r="L20" s="6">
        <v>6063000</v>
      </c>
      <c r="M20" s="5">
        <v>2014</v>
      </c>
      <c r="N20" s="36" t="s">
        <v>103</v>
      </c>
      <c r="O20" s="48">
        <v>0.4</v>
      </c>
      <c r="P20" s="46" t="s">
        <v>95</v>
      </c>
      <c r="Q20" s="5" t="s">
        <v>72</v>
      </c>
      <c r="R20" s="5" t="s">
        <v>72</v>
      </c>
      <c r="S20" s="5">
        <v>2012</v>
      </c>
      <c r="T20" s="13">
        <f t="shared" si="0"/>
        <v>4</v>
      </c>
      <c r="U20" s="18" t="s">
        <v>148</v>
      </c>
      <c r="V20" s="5">
        <v>1</v>
      </c>
      <c r="W20" s="6">
        <v>6704.2000000000007</v>
      </c>
      <c r="X20" s="31">
        <v>479.40000000000003</v>
      </c>
      <c r="Y20" s="12">
        <v>3693272.0560000003</v>
      </c>
      <c r="Z20" s="6">
        <v>1342176.6806985072</v>
      </c>
      <c r="AA20" s="31">
        <v>5035448.7366985073</v>
      </c>
    </row>
    <row r="21" spans="1:27" ht="16.2" thickBot="1" x14ac:dyDescent="0.4">
      <c r="A21" s="21" t="s">
        <v>67</v>
      </c>
      <c r="B21" s="28" t="s">
        <v>140</v>
      </c>
      <c r="C21" s="29">
        <v>0.46100000000000002</v>
      </c>
      <c r="D21" s="29" t="s">
        <v>136</v>
      </c>
      <c r="E21" s="29" t="s">
        <v>209</v>
      </c>
      <c r="F21" s="59">
        <v>0.26</v>
      </c>
      <c r="G21" s="28">
        <v>0.27600000000000002</v>
      </c>
      <c r="H21" s="29" t="s">
        <v>210</v>
      </c>
      <c r="I21" s="16" t="s">
        <v>4</v>
      </c>
      <c r="J21" s="20" t="s">
        <v>4</v>
      </c>
      <c r="K21" s="63">
        <v>1728207</v>
      </c>
      <c r="L21" s="15">
        <v>1600000</v>
      </c>
      <c r="M21" s="16">
        <v>2016</v>
      </c>
      <c r="N21" s="37" t="s">
        <v>103</v>
      </c>
      <c r="O21" s="57">
        <v>0.4</v>
      </c>
      <c r="P21" s="47" t="s">
        <v>95</v>
      </c>
      <c r="Q21" s="16" t="s">
        <v>72</v>
      </c>
      <c r="R21" s="16" t="s">
        <v>100</v>
      </c>
      <c r="S21" s="16">
        <v>2012</v>
      </c>
      <c r="T21" s="20">
        <f t="shared" si="0"/>
        <v>4</v>
      </c>
      <c r="U21" s="19" t="s">
        <v>72</v>
      </c>
      <c r="V21" s="16">
        <v>0</v>
      </c>
      <c r="W21" s="15">
        <v>348.4</v>
      </c>
      <c r="X21" s="32">
        <v>10.6</v>
      </c>
      <c r="Y21" s="14">
        <v>155745.51400000002</v>
      </c>
      <c r="Z21" s="15">
        <v>1239167.7075738222</v>
      </c>
      <c r="AA21" s="32">
        <v>1394913.2215738222</v>
      </c>
    </row>
    <row r="22" spans="1:27" x14ac:dyDescent="0.3">
      <c r="B22" s="1"/>
      <c r="C22" s="1"/>
      <c r="D22" s="1"/>
      <c r="E22" s="1"/>
      <c r="F22" s="1"/>
      <c r="G22" s="1"/>
      <c r="H22" s="1"/>
    </row>
  </sheetData>
  <mergeCells count="7">
    <mergeCell ref="Y1:AA1"/>
    <mergeCell ref="A1:A2"/>
    <mergeCell ref="B1:F1"/>
    <mergeCell ref="K1:O1"/>
    <mergeCell ref="P1:T1"/>
    <mergeCell ref="U1:X1"/>
    <mergeCell ref="G1:J1"/>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20"/>
  <sheetViews>
    <sheetView workbookViewId="0">
      <pane xSplit="2" ySplit="2" topLeftCell="S3" activePane="bottomRight" state="frozen"/>
      <selection pane="topRight" activeCell="B1" sqref="B1"/>
      <selection pane="bottomLeft" activeCell="A3" sqref="A3"/>
      <selection pane="bottomRight" activeCell="B10" sqref="B10"/>
    </sheetView>
  </sheetViews>
  <sheetFormatPr defaultRowHeight="14.4" x14ac:dyDescent="0.3"/>
  <cols>
    <col min="2" max="2" width="20.6640625" customWidth="1"/>
    <col min="3" max="3" width="13.88671875" customWidth="1"/>
    <col min="4" max="4" width="11.44140625" customWidth="1"/>
    <col min="5" max="5" width="17" bestFit="1" customWidth="1"/>
    <col min="6" max="7" width="11.88671875" customWidth="1"/>
    <col min="8" max="8" width="12" customWidth="1"/>
    <col min="9" max="9" width="11.6640625" customWidth="1"/>
    <col min="10" max="10" width="17.109375" customWidth="1"/>
    <col min="11" max="11" width="10.44140625" customWidth="1"/>
    <col min="13" max="13" width="13.88671875" customWidth="1"/>
    <col min="14" max="14" width="24.109375" customWidth="1"/>
    <col min="15" max="15" width="16.5546875" customWidth="1"/>
    <col min="16" max="16" width="23.5546875" customWidth="1"/>
    <col min="17" max="17" width="11.5546875" customWidth="1"/>
    <col min="18" max="18" width="12.88671875" customWidth="1"/>
    <col min="19" max="19" width="14.6640625" customWidth="1"/>
    <col min="20" max="20" width="9.44140625" customWidth="1"/>
    <col min="21" max="22" width="14.5546875" customWidth="1"/>
    <col min="23" max="23" width="12.33203125" customWidth="1"/>
    <col min="24" max="24" width="12.6640625" customWidth="1"/>
    <col min="25" max="25" width="11.88671875" customWidth="1"/>
  </cols>
  <sheetData>
    <row r="1" spans="2:25" s="2" customFormat="1" ht="29.1" customHeight="1" x14ac:dyDescent="0.3">
      <c r="B1" s="67" t="s">
        <v>0</v>
      </c>
      <c r="C1" s="65" t="s">
        <v>114</v>
      </c>
      <c r="D1" s="68"/>
      <c r="E1" s="68"/>
      <c r="F1" s="68"/>
      <c r="G1" s="66"/>
      <c r="H1" s="65" t="s">
        <v>7</v>
      </c>
      <c r="I1" s="66"/>
      <c r="J1" s="81" t="s">
        <v>109</v>
      </c>
      <c r="K1" s="82"/>
      <c r="L1" s="82"/>
      <c r="M1" s="82"/>
      <c r="N1" s="65" t="s">
        <v>68</v>
      </c>
      <c r="O1" s="68"/>
      <c r="P1" s="68"/>
      <c r="Q1" s="68"/>
      <c r="R1" s="66"/>
      <c r="S1" s="65" t="s">
        <v>112</v>
      </c>
      <c r="T1" s="68"/>
      <c r="U1" s="68"/>
      <c r="V1" s="66"/>
      <c r="W1" s="65" t="s">
        <v>113</v>
      </c>
      <c r="X1" s="68"/>
      <c r="Y1" s="66"/>
    </row>
    <row r="2" spans="2:25" s="2" customFormat="1" ht="29.4" customHeight="1" x14ac:dyDescent="0.3">
      <c r="B2" s="67"/>
      <c r="C2" s="17" t="s">
        <v>115</v>
      </c>
      <c r="D2" s="53" t="s">
        <v>116</v>
      </c>
      <c r="E2" s="53" t="s">
        <v>117</v>
      </c>
      <c r="F2" s="53" t="s">
        <v>118</v>
      </c>
      <c r="G2" s="11" t="s">
        <v>141</v>
      </c>
      <c r="H2" s="7" t="s">
        <v>9</v>
      </c>
      <c r="I2" s="8" t="s">
        <v>8</v>
      </c>
      <c r="J2" s="7" t="s">
        <v>10</v>
      </c>
      <c r="K2" s="3" t="s">
        <v>11</v>
      </c>
      <c r="L2" s="3" t="s">
        <v>1</v>
      </c>
      <c r="M2" s="53" t="s">
        <v>102</v>
      </c>
      <c r="N2" s="17" t="s">
        <v>69</v>
      </c>
      <c r="O2" s="53" t="s">
        <v>70</v>
      </c>
      <c r="P2" s="53" t="s">
        <v>71</v>
      </c>
      <c r="Q2" s="53" t="s">
        <v>106</v>
      </c>
      <c r="R2" s="11" t="s">
        <v>108</v>
      </c>
      <c r="S2" s="17" t="s">
        <v>147</v>
      </c>
      <c r="T2" s="53" t="s">
        <v>107</v>
      </c>
      <c r="U2" s="53" t="s">
        <v>110</v>
      </c>
      <c r="V2" s="11" t="s">
        <v>111</v>
      </c>
      <c r="W2" s="17" t="s">
        <v>75</v>
      </c>
      <c r="X2" s="4" t="s">
        <v>76</v>
      </c>
      <c r="Y2" s="11" t="s">
        <v>77</v>
      </c>
    </row>
    <row r="3" spans="2:25" ht="15.6" x14ac:dyDescent="0.3">
      <c r="B3" s="21" t="s">
        <v>12</v>
      </c>
      <c r="C3" s="24" t="s">
        <v>138</v>
      </c>
      <c r="D3" s="23" t="s">
        <v>13</v>
      </c>
      <c r="E3" s="22" t="s">
        <v>134</v>
      </c>
      <c r="F3" s="23" t="s">
        <v>13</v>
      </c>
      <c r="G3" s="26" t="s">
        <v>72</v>
      </c>
      <c r="H3" s="9" t="s">
        <v>13</v>
      </c>
      <c r="I3" s="10" t="s">
        <v>13</v>
      </c>
      <c r="J3" s="12" t="s">
        <v>13</v>
      </c>
      <c r="K3" s="6">
        <v>812478</v>
      </c>
      <c r="L3" s="5">
        <v>2015</v>
      </c>
      <c r="M3" s="21" t="s">
        <v>104</v>
      </c>
      <c r="N3" s="18" t="s">
        <v>72</v>
      </c>
      <c r="O3" s="5" t="s">
        <v>72</v>
      </c>
      <c r="P3" s="5" t="s">
        <v>72</v>
      </c>
      <c r="Q3" s="5" t="s">
        <v>72</v>
      </c>
      <c r="R3" s="13" t="s">
        <v>72</v>
      </c>
      <c r="S3" s="18" t="s">
        <v>148</v>
      </c>
      <c r="T3" s="5">
        <v>1</v>
      </c>
      <c r="U3" s="6">
        <v>99.2</v>
      </c>
      <c r="V3" s="31">
        <v>0</v>
      </c>
      <c r="W3" s="12">
        <v>25449.4</v>
      </c>
      <c r="X3" s="6">
        <v>272360.35644275998</v>
      </c>
      <c r="Y3" s="31">
        <v>297809.75644276</v>
      </c>
    </row>
    <row r="4" spans="2:25" ht="15.6" x14ac:dyDescent="0.3">
      <c r="B4" s="21" t="s">
        <v>14</v>
      </c>
      <c r="C4" s="24" t="s">
        <v>138</v>
      </c>
      <c r="D4" s="23" t="s">
        <v>13</v>
      </c>
      <c r="E4" s="22" t="s">
        <v>134</v>
      </c>
      <c r="F4" s="23" t="s">
        <v>13</v>
      </c>
      <c r="G4" s="26" t="s">
        <v>72</v>
      </c>
      <c r="H4" s="9" t="s">
        <v>13</v>
      </c>
      <c r="I4" s="10" t="s">
        <v>13</v>
      </c>
      <c r="J4" s="12" t="s">
        <v>13</v>
      </c>
      <c r="K4" s="6">
        <v>62249</v>
      </c>
      <c r="L4" s="5">
        <v>2015</v>
      </c>
      <c r="M4" s="21" t="s">
        <v>104</v>
      </c>
      <c r="N4" s="18" t="s">
        <v>72</v>
      </c>
      <c r="O4" s="5" t="s">
        <v>72</v>
      </c>
      <c r="P4" s="5" t="s">
        <v>72</v>
      </c>
      <c r="Q4" s="5" t="s">
        <v>72</v>
      </c>
      <c r="R4" s="13" t="s">
        <v>72</v>
      </c>
      <c r="S4" s="18" t="s">
        <v>72</v>
      </c>
      <c r="T4" s="5">
        <v>0</v>
      </c>
      <c r="U4" s="6">
        <v>9.4</v>
      </c>
      <c r="V4" s="31">
        <v>0.4</v>
      </c>
      <c r="W4" s="12">
        <v>4539.3999999999996</v>
      </c>
      <c r="X4" s="6">
        <v>5376.0096051640012</v>
      </c>
      <c r="Y4" s="31">
        <v>9915.4096051640008</v>
      </c>
    </row>
    <row r="5" spans="2:25" ht="15.6" x14ac:dyDescent="0.3">
      <c r="B5" s="21" t="s">
        <v>21</v>
      </c>
      <c r="C5" s="24" t="s">
        <v>138</v>
      </c>
      <c r="D5" s="23" t="s">
        <v>13</v>
      </c>
      <c r="E5" s="22" t="s">
        <v>134</v>
      </c>
      <c r="F5" s="23" t="s">
        <v>13</v>
      </c>
      <c r="G5" s="26" t="s">
        <v>72</v>
      </c>
      <c r="H5" s="9" t="s">
        <v>13</v>
      </c>
      <c r="I5" s="10" t="s">
        <v>13</v>
      </c>
      <c r="J5" s="12" t="s">
        <v>13</v>
      </c>
      <c r="K5" s="6">
        <v>24680</v>
      </c>
      <c r="L5" s="5">
        <v>2015</v>
      </c>
      <c r="M5" s="21" t="s">
        <v>104</v>
      </c>
      <c r="N5" s="18" t="s">
        <v>72</v>
      </c>
      <c r="O5" s="5" t="s">
        <v>72</v>
      </c>
      <c r="P5" s="5" t="s">
        <v>72</v>
      </c>
      <c r="Q5" s="5" t="s">
        <v>72</v>
      </c>
      <c r="R5" s="13" t="s">
        <v>72</v>
      </c>
      <c r="S5" s="18" t="s">
        <v>72</v>
      </c>
      <c r="T5" s="5">
        <v>0</v>
      </c>
      <c r="U5" s="6">
        <v>8.6</v>
      </c>
      <c r="V5" s="31">
        <v>4.3999999999999995</v>
      </c>
      <c r="W5" s="12">
        <v>3964</v>
      </c>
      <c r="X5" s="6">
        <v>24459.550124280002</v>
      </c>
      <c r="Y5" s="31">
        <v>28423.550124280002</v>
      </c>
    </row>
    <row r="6" spans="2:25" ht="15.6" x14ac:dyDescent="0.3">
      <c r="B6" s="21" t="s">
        <v>24</v>
      </c>
      <c r="C6" s="24" t="s">
        <v>138</v>
      </c>
      <c r="D6" s="23" t="s">
        <v>13</v>
      </c>
      <c r="E6" s="22" t="s">
        <v>134</v>
      </c>
      <c r="F6" s="23" t="s">
        <v>13</v>
      </c>
      <c r="G6" s="26">
        <v>0.3</v>
      </c>
      <c r="H6" s="9" t="s">
        <v>4</v>
      </c>
      <c r="I6" s="10" t="s">
        <v>13</v>
      </c>
      <c r="J6" s="12" t="s">
        <v>13</v>
      </c>
      <c r="K6" s="6">
        <v>795743</v>
      </c>
      <c r="L6" s="5">
        <v>2015</v>
      </c>
      <c r="M6" s="21" t="s">
        <v>104</v>
      </c>
      <c r="N6" s="18" t="s">
        <v>72</v>
      </c>
      <c r="O6" s="5" t="s">
        <v>89</v>
      </c>
      <c r="P6" s="5" t="s">
        <v>96</v>
      </c>
      <c r="Q6" s="5">
        <v>1990</v>
      </c>
      <c r="R6" s="13">
        <v>26</v>
      </c>
      <c r="S6" s="18" t="s">
        <v>72</v>
      </c>
      <c r="T6" s="5">
        <v>0</v>
      </c>
      <c r="U6" s="6">
        <v>2422</v>
      </c>
      <c r="V6" s="31">
        <v>1153</v>
      </c>
      <c r="W6" s="12">
        <v>124844</v>
      </c>
      <c r="X6" s="6">
        <v>448345.52735671785</v>
      </c>
      <c r="Y6" s="31">
        <v>573189.52735671785</v>
      </c>
    </row>
    <row r="7" spans="2:25" ht="15.6" x14ac:dyDescent="0.3">
      <c r="B7" s="21" t="s">
        <v>171</v>
      </c>
      <c r="C7" s="24" t="s">
        <v>138</v>
      </c>
      <c r="D7" s="23" t="s">
        <v>13</v>
      </c>
      <c r="E7" s="22" t="s">
        <v>134</v>
      </c>
      <c r="F7" s="23" t="s">
        <v>13</v>
      </c>
      <c r="G7" s="26">
        <v>0.13</v>
      </c>
      <c r="H7" s="9" t="s">
        <v>13</v>
      </c>
      <c r="I7" s="10" t="s">
        <v>13</v>
      </c>
      <c r="J7" s="12" t="s">
        <v>13</v>
      </c>
      <c r="K7" s="50">
        <v>28161</v>
      </c>
      <c r="L7" s="5">
        <v>2017</v>
      </c>
      <c r="M7" s="21" t="s">
        <v>104</v>
      </c>
      <c r="N7" s="18" t="s">
        <v>72</v>
      </c>
      <c r="O7" s="5" t="s">
        <v>72</v>
      </c>
      <c r="P7" s="5" t="s">
        <v>72</v>
      </c>
      <c r="Q7" s="5" t="s">
        <v>72</v>
      </c>
      <c r="R7" s="13" t="s">
        <v>72</v>
      </c>
      <c r="S7" s="18" t="s">
        <v>72</v>
      </c>
      <c r="T7" s="5">
        <v>0</v>
      </c>
      <c r="U7" s="6">
        <v>168</v>
      </c>
      <c r="V7" s="31">
        <v>21.660784313725486</v>
      </c>
      <c r="W7" s="12">
        <v>27892</v>
      </c>
      <c r="X7" s="6">
        <v>6970.1856438709601</v>
      </c>
      <c r="Y7" s="31">
        <v>34862.185643870958</v>
      </c>
    </row>
    <row r="8" spans="2:25" ht="15.6" x14ac:dyDescent="0.3">
      <c r="B8" s="21" t="s">
        <v>30</v>
      </c>
      <c r="C8" s="24" t="s">
        <v>138</v>
      </c>
      <c r="D8" s="23" t="s">
        <v>13</v>
      </c>
      <c r="E8" s="22" t="s">
        <v>134</v>
      </c>
      <c r="F8" s="23" t="s">
        <v>13</v>
      </c>
      <c r="G8" s="26" t="s">
        <v>143</v>
      </c>
      <c r="H8" s="9" t="s">
        <v>4</v>
      </c>
      <c r="I8" s="10" t="s">
        <v>13</v>
      </c>
      <c r="J8" s="12" t="s">
        <v>13</v>
      </c>
      <c r="K8" s="6">
        <v>119984</v>
      </c>
      <c r="L8" s="5">
        <v>2015</v>
      </c>
      <c r="M8" s="21" t="s">
        <v>104</v>
      </c>
      <c r="N8" s="18" t="s">
        <v>72</v>
      </c>
      <c r="O8" s="5" t="s">
        <v>72</v>
      </c>
      <c r="P8" s="5" t="s">
        <v>72</v>
      </c>
      <c r="Q8" s="5" t="s">
        <v>72</v>
      </c>
      <c r="R8" s="13" t="s">
        <v>72</v>
      </c>
      <c r="S8" s="18" t="s">
        <v>72</v>
      </c>
      <c r="T8" s="5">
        <v>0</v>
      </c>
      <c r="U8" s="6">
        <v>971.59999999999991</v>
      </c>
      <c r="V8" s="31">
        <v>551.59999999999991</v>
      </c>
      <c r="W8" s="12">
        <v>2947.6</v>
      </c>
      <c r="X8" s="6">
        <v>62143.993641184585</v>
      </c>
      <c r="Y8" s="31">
        <v>65091.593641184583</v>
      </c>
    </row>
    <row r="9" spans="2:25" ht="15.6" x14ac:dyDescent="0.3">
      <c r="B9" s="21" t="s">
        <v>33</v>
      </c>
      <c r="C9" s="24" t="s">
        <v>138</v>
      </c>
      <c r="D9" s="23" t="s">
        <v>13</v>
      </c>
      <c r="E9" s="22" t="s">
        <v>134</v>
      </c>
      <c r="F9" s="23" t="s">
        <v>13</v>
      </c>
      <c r="G9" s="26">
        <v>0.37</v>
      </c>
      <c r="H9" s="9" t="s">
        <v>13</v>
      </c>
      <c r="I9" s="10" t="s">
        <v>13</v>
      </c>
      <c r="J9" s="12" t="s">
        <v>13</v>
      </c>
      <c r="K9" s="6">
        <v>29889</v>
      </c>
      <c r="L9" s="5">
        <v>2015</v>
      </c>
      <c r="M9" s="21" t="s">
        <v>104</v>
      </c>
      <c r="N9" s="18" t="s">
        <v>72</v>
      </c>
      <c r="O9" s="5" t="s">
        <v>72</v>
      </c>
      <c r="P9" s="5" t="s">
        <v>72</v>
      </c>
      <c r="Q9" s="5" t="s">
        <v>72</v>
      </c>
      <c r="R9" s="13" t="s">
        <v>72</v>
      </c>
      <c r="S9" s="18" t="s">
        <v>72</v>
      </c>
      <c r="T9" s="5">
        <v>0</v>
      </c>
      <c r="U9" s="6">
        <v>51.399999999999991</v>
      </c>
      <c r="V9" s="31">
        <v>36</v>
      </c>
      <c r="W9" s="12">
        <v>3161</v>
      </c>
      <c r="X9" s="6">
        <v>5389.6000942071996</v>
      </c>
      <c r="Y9" s="31">
        <v>8550.6000942071987</v>
      </c>
    </row>
    <row r="10" spans="2:25" ht="15.6" x14ac:dyDescent="0.3">
      <c r="B10" s="21" t="s">
        <v>39</v>
      </c>
      <c r="C10" s="24" t="s">
        <v>138</v>
      </c>
      <c r="D10" s="23" t="s">
        <v>13</v>
      </c>
      <c r="E10" s="22" t="s">
        <v>134</v>
      </c>
      <c r="F10" s="23" t="s">
        <v>13</v>
      </c>
      <c r="G10" s="26">
        <v>0.18</v>
      </c>
      <c r="H10" s="9" t="s">
        <v>13</v>
      </c>
      <c r="I10" s="10" t="s">
        <v>13</v>
      </c>
      <c r="J10" s="12" t="s">
        <v>13</v>
      </c>
      <c r="K10" s="6">
        <v>24867</v>
      </c>
      <c r="L10" s="5">
        <v>2015</v>
      </c>
      <c r="M10" s="21" t="s">
        <v>104</v>
      </c>
      <c r="N10" s="18" t="s">
        <v>72</v>
      </c>
      <c r="O10" s="5" t="s">
        <v>72</v>
      </c>
      <c r="P10" s="5" t="s">
        <v>72</v>
      </c>
      <c r="Q10" s="5" t="s">
        <v>72</v>
      </c>
      <c r="R10" s="13" t="s">
        <v>72</v>
      </c>
      <c r="S10" s="18" t="s">
        <v>72</v>
      </c>
      <c r="T10" s="5">
        <v>0</v>
      </c>
      <c r="U10" s="6">
        <v>714</v>
      </c>
      <c r="V10" s="31">
        <v>322.8</v>
      </c>
      <c r="W10" s="12">
        <v>5818.8</v>
      </c>
      <c r="X10" s="6">
        <v>1082.8810127538</v>
      </c>
      <c r="Y10" s="31">
        <v>6901.6810127538001</v>
      </c>
    </row>
    <row r="11" spans="2:25" ht="15.6" x14ac:dyDescent="0.3">
      <c r="B11" s="21" t="s">
        <v>42</v>
      </c>
      <c r="C11" s="24" t="s">
        <v>138</v>
      </c>
      <c r="D11" s="23" t="s">
        <v>13</v>
      </c>
      <c r="E11" s="22" t="s">
        <v>134</v>
      </c>
      <c r="F11" s="23" t="s">
        <v>13</v>
      </c>
      <c r="G11" s="26">
        <v>0.25</v>
      </c>
      <c r="H11" s="9" t="s">
        <v>13</v>
      </c>
      <c r="I11" s="10" t="s">
        <v>13</v>
      </c>
      <c r="J11" s="12" t="s">
        <v>13</v>
      </c>
      <c r="K11" s="6">
        <v>37953</v>
      </c>
      <c r="L11" s="5">
        <v>2015</v>
      </c>
      <c r="M11" s="21" t="s">
        <v>104</v>
      </c>
      <c r="N11" s="18" t="s">
        <v>72</v>
      </c>
      <c r="O11" s="5" t="s">
        <v>72</v>
      </c>
      <c r="P11" s="5" t="s">
        <v>72</v>
      </c>
      <c r="Q11" s="5" t="s">
        <v>72</v>
      </c>
      <c r="R11" s="13" t="s">
        <v>72</v>
      </c>
      <c r="S11" s="18" t="s">
        <v>72</v>
      </c>
      <c r="T11" s="5">
        <v>0</v>
      </c>
      <c r="U11" s="6">
        <v>507.4</v>
      </c>
      <c r="V11" s="31">
        <v>364.8</v>
      </c>
      <c r="W11" s="12">
        <v>10847.8</v>
      </c>
      <c r="X11" s="6">
        <v>3231.84476912018</v>
      </c>
      <c r="Y11" s="31">
        <v>14079.644769120179</v>
      </c>
    </row>
    <row r="12" spans="2:25" ht="15.6" x14ac:dyDescent="0.3">
      <c r="B12" s="21" t="s">
        <v>45</v>
      </c>
      <c r="C12" s="24" t="s">
        <v>138</v>
      </c>
      <c r="D12" s="23" t="s">
        <v>13</v>
      </c>
      <c r="E12" s="22" t="s">
        <v>134</v>
      </c>
      <c r="F12" s="23" t="s">
        <v>13</v>
      </c>
      <c r="G12" s="26">
        <v>0.15</v>
      </c>
      <c r="H12" s="9" t="s">
        <v>4</v>
      </c>
      <c r="I12" s="10" t="s">
        <v>13</v>
      </c>
      <c r="J12" s="12" t="s">
        <v>13</v>
      </c>
      <c r="K12" s="6">
        <v>335744</v>
      </c>
      <c r="L12" s="5">
        <v>2015</v>
      </c>
      <c r="M12" s="21" t="s">
        <v>104</v>
      </c>
      <c r="N12" s="18" t="s">
        <v>72</v>
      </c>
      <c r="O12" s="5" t="s">
        <v>89</v>
      </c>
      <c r="P12" s="5" t="s">
        <v>97</v>
      </c>
      <c r="Q12" s="5">
        <v>1999</v>
      </c>
      <c r="R12" s="13">
        <v>17</v>
      </c>
      <c r="S12" s="18" t="s">
        <v>101</v>
      </c>
      <c r="T12" s="5">
        <v>2</v>
      </c>
      <c r="U12" s="6">
        <v>1072</v>
      </c>
      <c r="V12" s="31">
        <v>683</v>
      </c>
      <c r="W12" s="12">
        <v>173091.6</v>
      </c>
      <c r="X12" s="6">
        <v>54430.815024965792</v>
      </c>
      <c r="Y12" s="31">
        <v>227522.4150249658</v>
      </c>
    </row>
    <row r="13" spans="2:25" ht="15.6" x14ac:dyDescent="0.3">
      <c r="B13" s="21" t="s">
        <v>47</v>
      </c>
      <c r="C13" s="24" t="s">
        <v>138</v>
      </c>
      <c r="D13" s="23" t="s">
        <v>13</v>
      </c>
      <c r="E13" s="22" t="s">
        <v>134</v>
      </c>
      <c r="F13" s="23" t="s">
        <v>13</v>
      </c>
      <c r="G13" s="26" t="s">
        <v>72</v>
      </c>
      <c r="H13" s="9" t="s">
        <v>13</v>
      </c>
      <c r="I13" s="10" t="s">
        <v>13</v>
      </c>
      <c r="J13" s="12" t="s">
        <v>13</v>
      </c>
      <c r="K13" s="6">
        <v>90323</v>
      </c>
      <c r="L13" s="5">
        <v>2015</v>
      </c>
      <c r="M13" s="21" t="s">
        <v>104</v>
      </c>
      <c r="N13" s="18" t="s">
        <v>72</v>
      </c>
      <c r="O13" s="5" t="s">
        <v>72</v>
      </c>
      <c r="P13" s="5" t="s">
        <v>72</v>
      </c>
      <c r="Q13" s="5" t="s">
        <v>72</v>
      </c>
      <c r="R13" s="13" t="s">
        <v>72</v>
      </c>
      <c r="S13" s="18" t="s">
        <v>72</v>
      </c>
      <c r="T13" s="5">
        <v>0</v>
      </c>
      <c r="U13" s="6">
        <v>219.2</v>
      </c>
      <c r="V13" s="31">
        <v>63.8</v>
      </c>
      <c r="W13" s="12">
        <v>9378</v>
      </c>
      <c r="X13" s="6">
        <v>2503.3638246519995</v>
      </c>
      <c r="Y13" s="31">
        <v>11881.363824651999</v>
      </c>
    </row>
    <row r="14" spans="2:25" ht="15.6" x14ac:dyDescent="0.3">
      <c r="B14" s="21" t="s">
        <v>50</v>
      </c>
      <c r="C14" s="24" t="s">
        <v>138</v>
      </c>
      <c r="D14" s="23" t="s">
        <v>13</v>
      </c>
      <c r="E14" s="22" t="s">
        <v>134</v>
      </c>
      <c r="F14" s="23" t="s">
        <v>13</v>
      </c>
      <c r="G14" s="26">
        <v>0.33</v>
      </c>
      <c r="H14" s="9" t="s">
        <v>13</v>
      </c>
      <c r="I14" s="10" t="s">
        <v>13</v>
      </c>
      <c r="J14" s="12" t="s">
        <v>13</v>
      </c>
      <c r="K14" s="6">
        <v>80056</v>
      </c>
      <c r="L14" s="5">
        <v>2015</v>
      </c>
      <c r="M14" s="21" t="s">
        <v>104</v>
      </c>
      <c r="N14" s="18" t="s">
        <v>72</v>
      </c>
      <c r="O14" s="5" t="s">
        <v>72</v>
      </c>
      <c r="P14" s="5" t="s">
        <v>146</v>
      </c>
      <c r="Q14" s="5">
        <v>2009</v>
      </c>
      <c r="R14" s="13">
        <v>7</v>
      </c>
      <c r="S14" s="18" t="s">
        <v>74</v>
      </c>
      <c r="T14" s="5">
        <v>1</v>
      </c>
      <c r="U14" s="6">
        <v>1065.8</v>
      </c>
      <c r="V14" s="31">
        <v>145.4</v>
      </c>
      <c r="W14" s="12">
        <v>183</v>
      </c>
      <c r="X14" s="6">
        <v>32309.359489386705</v>
      </c>
      <c r="Y14" s="31">
        <v>32492.359489386705</v>
      </c>
    </row>
    <row r="15" spans="2:25" ht="15.6" x14ac:dyDescent="0.3">
      <c r="B15" s="21" t="s">
        <v>53</v>
      </c>
      <c r="C15" s="24" t="s">
        <v>138</v>
      </c>
      <c r="D15" s="23" t="s">
        <v>13</v>
      </c>
      <c r="E15" s="22" t="s">
        <v>134</v>
      </c>
      <c r="F15" s="23" t="s">
        <v>13</v>
      </c>
      <c r="G15" s="26">
        <v>0.25</v>
      </c>
      <c r="H15" s="9" t="s">
        <v>4</v>
      </c>
      <c r="I15" s="10" t="s">
        <v>13</v>
      </c>
      <c r="J15" s="12" t="s">
        <v>13</v>
      </c>
      <c r="K15" s="6">
        <v>674033</v>
      </c>
      <c r="L15" s="5">
        <v>2015</v>
      </c>
      <c r="M15" s="21" t="s">
        <v>104</v>
      </c>
      <c r="N15" s="18" t="s">
        <v>72</v>
      </c>
      <c r="O15" s="5" t="s">
        <v>72</v>
      </c>
      <c r="P15" s="5" t="s">
        <v>99</v>
      </c>
      <c r="Q15" s="5">
        <v>1999</v>
      </c>
      <c r="R15" s="13">
        <v>17</v>
      </c>
      <c r="S15" s="18" t="s">
        <v>74</v>
      </c>
      <c r="T15" s="5">
        <v>1</v>
      </c>
      <c r="U15" s="6">
        <v>3909.2000000000003</v>
      </c>
      <c r="V15" s="31">
        <v>1770.4</v>
      </c>
      <c r="W15" s="12">
        <v>101160.4</v>
      </c>
      <c r="X15" s="6">
        <v>287173.94996386825</v>
      </c>
      <c r="Y15" s="31">
        <v>388334.34996386827</v>
      </c>
    </row>
    <row r="16" spans="2:25" ht="15.6" x14ac:dyDescent="0.3">
      <c r="B16" s="21" t="s">
        <v>55</v>
      </c>
      <c r="C16" s="24" t="s">
        <v>138</v>
      </c>
      <c r="D16" s="23" t="s">
        <v>13</v>
      </c>
      <c r="E16" s="22" t="s">
        <v>134</v>
      </c>
      <c r="F16" s="23" t="s">
        <v>13</v>
      </c>
      <c r="G16" s="26">
        <v>0.05</v>
      </c>
      <c r="H16" s="9" t="s">
        <v>4</v>
      </c>
      <c r="I16" s="10" t="s">
        <v>13</v>
      </c>
      <c r="J16" s="12" t="s">
        <v>13</v>
      </c>
      <c r="K16" s="6">
        <v>55596</v>
      </c>
      <c r="L16" s="5">
        <v>2015</v>
      </c>
      <c r="M16" s="21" t="s">
        <v>104</v>
      </c>
      <c r="N16" s="18" t="s">
        <v>72</v>
      </c>
      <c r="O16" s="5" t="s">
        <v>72</v>
      </c>
      <c r="P16" s="5" t="s">
        <v>97</v>
      </c>
      <c r="Q16" s="5">
        <v>1999</v>
      </c>
      <c r="R16" s="13">
        <v>17</v>
      </c>
      <c r="S16" s="18" t="s">
        <v>72</v>
      </c>
      <c r="T16" s="5">
        <v>0</v>
      </c>
      <c r="U16" s="6">
        <v>45.2</v>
      </c>
      <c r="V16" s="31">
        <v>35.6</v>
      </c>
      <c r="W16" s="12">
        <v>16840.400000000001</v>
      </c>
      <c r="X16" s="6">
        <v>1553.6999055700001</v>
      </c>
      <c r="Y16" s="31">
        <v>18394.099905570001</v>
      </c>
    </row>
    <row r="17" spans="2:25" ht="15.6" x14ac:dyDescent="0.3">
      <c r="B17" s="21" t="s">
        <v>56</v>
      </c>
      <c r="C17" s="24" t="s">
        <v>138</v>
      </c>
      <c r="D17" s="23" t="s">
        <v>13</v>
      </c>
      <c r="E17" s="22" t="s">
        <v>134</v>
      </c>
      <c r="F17" s="23" t="s">
        <v>13</v>
      </c>
      <c r="G17" s="26">
        <v>0.18</v>
      </c>
      <c r="H17" s="9" t="s">
        <v>13</v>
      </c>
      <c r="I17" s="10" t="s">
        <v>13</v>
      </c>
      <c r="J17" s="12" t="s">
        <v>13</v>
      </c>
      <c r="K17" s="6">
        <v>9258</v>
      </c>
      <c r="L17" s="5">
        <v>2015</v>
      </c>
      <c r="M17" s="21" t="s">
        <v>105</v>
      </c>
      <c r="N17" s="18" t="s">
        <v>72</v>
      </c>
      <c r="O17" s="5" t="s">
        <v>72</v>
      </c>
      <c r="P17" s="5" t="s">
        <v>72</v>
      </c>
      <c r="Q17" s="5" t="s">
        <v>72</v>
      </c>
      <c r="R17" s="13" t="s">
        <v>72</v>
      </c>
      <c r="S17" s="18" t="s">
        <v>72</v>
      </c>
      <c r="T17" s="5">
        <v>0</v>
      </c>
      <c r="U17" s="6">
        <v>20.8</v>
      </c>
      <c r="V17" s="31">
        <v>14.200000000000001</v>
      </c>
      <c r="W17" s="12">
        <v>2920</v>
      </c>
      <c r="X17" s="6">
        <v>821.91684234000002</v>
      </c>
      <c r="Y17" s="31">
        <v>3741.9168423400001</v>
      </c>
    </row>
    <row r="18" spans="2:25" ht="15.6" x14ac:dyDescent="0.3">
      <c r="B18" s="21" t="s">
        <v>63</v>
      </c>
      <c r="C18" s="24" t="s">
        <v>138</v>
      </c>
      <c r="D18" s="23" t="s">
        <v>13</v>
      </c>
      <c r="E18" s="22" t="s">
        <v>134</v>
      </c>
      <c r="F18" s="23" t="s">
        <v>13</v>
      </c>
      <c r="G18" s="26" t="s">
        <v>72</v>
      </c>
      <c r="H18" s="9" t="s">
        <v>4</v>
      </c>
      <c r="I18" s="10" t="s">
        <v>4</v>
      </c>
      <c r="J18" s="12" t="s">
        <v>13</v>
      </c>
      <c r="K18" s="6">
        <v>15344846</v>
      </c>
      <c r="L18" s="5">
        <v>2014</v>
      </c>
      <c r="M18" s="21" t="s">
        <v>104</v>
      </c>
      <c r="N18" s="18" t="s">
        <v>72</v>
      </c>
      <c r="O18" s="5" t="s">
        <v>72</v>
      </c>
      <c r="P18" s="5" t="s">
        <v>72</v>
      </c>
      <c r="Q18" s="5" t="s">
        <v>72</v>
      </c>
      <c r="R18" s="13" t="s">
        <v>72</v>
      </c>
      <c r="S18" s="18" t="s">
        <v>72</v>
      </c>
      <c r="T18" s="5">
        <v>0</v>
      </c>
      <c r="U18" s="6">
        <v>2919.2</v>
      </c>
      <c r="V18" s="31">
        <v>0</v>
      </c>
      <c r="W18" s="12">
        <v>718387.66799999995</v>
      </c>
      <c r="X18" s="6">
        <v>5710892.5364853535</v>
      </c>
      <c r="Y18" s="31">
        <v>6429280.2044853531</v>
      </c>
    </row>
    <row r="19" spans="2:25" ht="15.6" x14ac:dyDescent="0.3">
      <c r="B19" s="21" t="s">
        <v>64</v>
      </c>
      <c r="C19" s="24" t="s">
        <v>138</v>
      </c>
      <c r="D19" s="23" t="s">
        <v>13</v>
      </c>
      <c r="E19" s="22" t="s">
        <v>134</v>
      </c>
      <c r="F19" s="23" t="s">
        <v>13</v>
      </c>
      <c r="G19" s="26" t="s">
        <v>72</v>
      </c>
      <c r="H19" s="9" t="s">
        <v>13</v>
      </c>
      <c r="I19" s="10" t="s">
        <v>13</v>
      </c>
      <c r="J19" s="12" t="s">
        <v>13</v>
      </c>
      <c r="K19" s="6">
        <v>1794960</v>
      </c>
      <c r="L19" s="5">
        <v>2014</v>
      </c>
      <c r="M19" s="21" t="s">
        <v>104</v>
      </c>
      <c r="N19" s="18" t="s">
        <v>72</v>
      </c>
      <c r="O19" s="5" t="s">
        <v>72</v>
      </c>
      <c r="P19" s="5" t="s">
        <v>72</v>
      </c>
      <c r="Q19" s="5" t="s">
        <v>72</v>
      </c>
      <c r="R19" s="13" t="s">
        <v>72</v>
      </c>
      <c r="S19" s="18" t="s">
        <v>72</v>
      </c>
      <c r="T19" s="5">
        <v>0</v>
      </c>
      <c r="U19" s="6">
        <v>270.8</v>
      </c>
      <c r="V19" s="31">
        <v>3</v>
      </c>
      <c r="W19" s="12">
        <v>53248.4</v>
      </c>
      <c r="X19" s="6">
        <v>754220.52083430812</v>
      </c>
      <c r="Y19" s="31">
        <v>807468.92083430814</v>
      </c>
    </row>
    <row r="20" spans="2:25" x14ac:dyDescent="0.3">
      <c r="C20" s="1"/>
      <c r="D20" s="1"/>
      <c r="E20" s="1"/>
      <c r="F20" s="1"/>
      <c r="G20" s="1"/>
    </row>
  </sheetData>
  <mergeCells count="7">
    <mergeCell ref="W1:Y1"/>
    <mergeCell ref="B1:B2"/>
    <mergeCell ref="C1:G1"/>
    <mergeCell ref="H1:I1"/>
    <mergeCell ref="N1:R1"/>
    <mergeCell ref="S1:V1"/>
    <mergeCell ref="J1:M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workbookViewId="0">
      <pane xSplit="1" ySplit="2" topLeftCell="B9" activePane="bottomRight" state="frozen"/>
      <selection pane="topRight" activeCell="B1" sqref="B1"/>
      <selection pane="bottomLeft" activeCell="A3" sqref="A3"/>
      <selection pane="bottomRight" activeCell="B28" sqref="B28"/>
    </sheetView>
  </sheetViews>
  <sheetFormatPr defaultRowHeight="14.4" x14ac:dyDescent="0.3"/>
  <cols>
    <col min="1" max="1" width="20.6640625" customWidth="1"/>
    <col min="2" max="2" width="13.88671875" customWidth="1"/>
    <col min="3" max="3" width="11.44140625" customWidth="1"/>
    <col min="4" max="4" width="17" bestFit="1" customWidth="1"/>
    <col min="5" max="6" width="11.88671875" customWidth="1"/>
    <col min="7" max="7" width="12" customWidth="1"/>
    <col min="8" max="8" width="11.6640625" customWidth="1"/>
    <col min="9" max="9" width="17.109375" customWidth="1"/>
    <col min="10" max="10" width="10.44140625" customWidth="1"/>
    <col min="12" max="12" width="13.88671875" customWidth="1"/>
    <col min="13" max="13" width="24.109375" customWidth="1"/>
    <col min="14" max="14" width="16.5546875" customWidth="1"/>
    <col min="15" max="15" width="23.5546875" customWidth="1"/>
    <col min="16" max="16" width="11.5546875" customWidth="1"/>
    <col min="17" max="17" width="12.88671875" customWidth="1"/>
    <col min="18" max="18" width="14.6640625" customWidth="1"/>
    <col min="19" max="19" width="9.44140625" customWidth="1"/>
    <col min="20" max="21" width="14.5546875" customWidth="1"/>
    <col min="22" max="22" width="12.33203125" customWidth="1"/>
    <col min="23" max="23" width="12.6640625" customWidth="1"/>
    <col min="24" max="24" width="11.88671875" customWidth="1"/>
  </cols>
  <sheetData>
    <row r="1" spans="1:24" s="2" customFormat="1" ht="29.1" customHeight="1" x14ac:dyDescent="0.3">
      <c r="A1" s="67" t="s">
        <v>0</v>
      </c>
      <c r="B1" s="65" t="s">
        <v>114</v>
      </c>
      <c r="C1" s="68"/>
      <c r="D1" s="68"/>
      <c r="E1" s="68"/>
      <c r="F1" s="66"/>
      <c r="G1" s="65" t="s">
        <v>7</v>
      </c>
      <c r="H1" s="66"/>
      <c r="I1" s="65" t="s">
        <v>109</v>
      </c>
      <c r="J1" s="68"/>
      <c r="K1" s="68"/>
      <c r="L1" s="66"/>
      <c r="M1" s="65" t="s">
        <v>68</v>
      </c>
      <c r="N1" s="68"/>
      <c r="O1" s="68"/>
      <c r="P1" s="68"/>
      <c r="Q1" s="66"/>
      <c r="R1" s="65" t="s">
        <v>112</v>
      </c>
      <c r="S1" s="68"/>
      <c r="T1" s="68"/>
      <c r="U1" s="66"/>
      <c r="V1" s="65" t="s">
        <v>113</v>
      </c>
      <c r="W1" s="68"/>
      <c r="X1" s="66"/>
    </row>
    <row r="2" spans="1:24" s="2" customFormat="1" ht="29.4" customHeight="1" x14ac:dyDescent="0.3">
      <c r="A2" s="67"/>
      <c r="B2" s="17" t="s">
        <v>115</v>
      </c>
      <c r="C2" s="4" t="s">
        <v>116</v>
      </c>
      <c r="D2" s="4" t="s">
        <v>117</v>
      </c>
      <c r="E2" s="4" t="s">
        <v>118</v>
      </c>
      <c r="F2" s="11" t="s">
        <v>141</v>
      </c>
      <c r="G2" s="7" t="s">
        <v>9</v>
      </c>
      <c r="H2" s="8" t="s">
        <v>8</v>
      </c>
      <c r="I2" s="7" t="s">
        <v>10</v>
      </c>
      <c r="J2" s="3" t="s">
        <v>11</v>
      </c>
      <c r="K2" s="3" t="s">
        <v>1</v>
      </c>
      <c r="L2" s="11" t="s">
        <v>102</v>
      </c>
      <c r="M2" s="17" t="s">
        <v>69</v>
      </c>
      <c r="N2" s="4" t="s">
        <v>70</v>
      </c>
      <c r="O2" s="4" t="s">
        <v>71</v>
      </c>
      <c r="P2" s="4" t="s">
        <v>106</v>
      </c>
      <c r="Q2" s="11" t="s">
        <v>108</v>
      </c>
      <c r="R2" s="17" t="s">
        <v>147</v>
      </c>
      <c r="S2" s="4" t="s">
        <v>107</v>
      </c>
      <c r="T2" s="4" t="s">
        <v>110</v>
      </c>
      <c r="U2" s="11" t="s">
        <v>111</v>
      </c>
      <c r="V2" s="17" t="s">
        <v>75</v>
      </c>
      <c r="W2" s="4" t="s">
        <v>76</v>
      </c>
      <c r="X2" s="11" t="s">
        <v>77</v>
      </c>
    </row>
    <row r="3" spans="1:24" ht="15.6" x14ac:dyDescent="0.3">
      <c r="A3" s="21" t="s">
        <v>15</v>
      </c>
      <c r="B3" s="24" t="s">
        <v>138</v>
      </c>
      <c r="C3" s="22" t="s">
        <v>13</v>
      </c>
      <c r="D3" s="22" t="s">
        <v>134</v>
      </c>
      <c r="E3" s="22" t="s">
        <v>13</v>
      </c>
      <c r="F3" s="25" t="s">
        <v>72</v>
      </c>
      <c r="G3" s="9" t="s">
        <v>13</v>
      </c>
      <c r="H3" s="10" t="s">
        <v>13</v>
      </c>
      <c r="I3" s="12" t="s">
        <v>13</v>
      </c>
      <c r="J3" s="6">
        <v>302517</v>
      </c>
      <c r="K3" s="5">
        <v>2015</v>
      </c>
      <c r="L3" s="21" t="s">
        <v>105</v>
      </c>
      <c r="M3" s="18" t="s">
        <v>72</v>
      </c>
      <c r="N3" s="5" t="s">
        <v>72</v>
      </c>
      <c r="O3" s="5" t="s">
        <v>72</v>
      </c>
      <c r="P3" s="5" t="s">
        <v>72</v>
      </c>
      <c r="Q3" s="13" t="str">
        <f t="shared" ref="Q3:Q4" si="0">IF(P3="NA","NA",2016-P3)</f>
        <v>NA</v>
      </c>
      <c r="R3" s="18" t="s">
        <v>73</v>
      </c>
      <c r="S3" s="5">
        <v>1</v>
      </c>
      <c r="T3" s="6">
        <v>1125.4000000000001</v>
      </c>
      <c r="U3" s="31">
        <v>33</v>
      </c>
      <c r="V3" s="12">
        <v>198310.2</v>
      </c>
      <c r="W3" s="6">
        <v>76222.534678393189</v>
      </c>
      <c r="X3" s="31">
        <f t="shared" ref="X3:X4" si="1">V3+W3</f>
        <v>274532.73467839323</v>
      </c>
    </row>
    <row r="4" spans="1:24" ht="15.6" x14ac:dyDescent="0.3">
      <c r="A4" s="21" t="s">
        <v>16</v>
      </c>
      <c r="B4" s="24" t="s">
        <v>138</v>
      </c>
      <c r="C4" s="23" t="s">
        <v>13</v>
      </c>
      <c r="D4" s="22" t="s">
        <v>134</v>
      </c>
      <c r="E4" s="23" t="s">
        <v>13</v>
      </c>
      <c r="F4" s="26" t="s">
        <v>72</v>
      </c>
      <c r="G4" s="9" t="s">
        <v>13</v>
      </c>
      <c r="H4" s="10" t="s">
        <v>13</v>
      </c>
      <c r="I4" s="12" t="s">
        <v>13</v>
      </c>
      <c r="J4" s="6">
        <v>145434</v>
      </c>
      <c r="K4" s="5">
        <v>2015</v>
      </c>
      <c r="L4" s="21" t="s">
        <v>105</v>
      </c>
      <c r="M4" s="18" t="s">
        <v>72</v>
      </c>
      <c r="N4" s="5" t="s">
        <v>72</v>
      </c>
      <c r="O4" s="5" t="s">
        <v>72</v>
      </c>
      <c r="P4" s="5" t="s">
        <v>72</v>
      </c>
      <c r="Q4" s="13" t="str">
        <f t="shared" si="0"/>
        <v>NA</v>
      </c>
      <c r="R4" s="18" t="s">
        <v>72</v>
      </c>
      <c r="S4" s="5">
        <v>0</v>
      </c>
      <c r="T4" s="6">
        <v>529.79999999999995</v>
      </c>
      <c r="U4" s="31">
        <v>19.8</v>
      </c>
      <c r="V4" s="12">
        <v>67892.600000000006</v>
      </c>
      <c r="W4" s="6">
        <v>99241.55217574499</v>
      </c>
      <c r="X4" s="31">
        <f t="shared" si="1"/>
        <v>167134.152175745</v>
      </c>
    </row>
    <row r="5" spans="1:24" ht="15.6" x14ac:dyDescent="0.3">
      <c r="A5" s="21" t="s">
        <v>17</v>
      </c>
      <c r="B5" s="24" t="s">
        <v>138</v>
      </c>
      <c r="C5" s="23" t="s">
        <v>13</v>
      </c>
      <c r="D5" s="22" t="s">
        <v>134</v>
      </c>
      <c r="E5" s="23" t="s">
        <v>13</v>
      </c>
      <c r="F5" s="26" t="s">
        <v>72</v>
      </c>
      <c r="G5" s="9" t="s">
        <v>13</v>
      </c>
      <c r="H5" s="10" t="s">
        <v>13</v>
      </c>
      <c r="I5" s="12" t="s">
        <v>13</v>
      </c>
      <c r="J5" s="6">
        <v>382</v>
      </c>
      <c r="K5" s="5">
        <v>2015</v>
      </c>
      <c r="L5" s="21" t="s">
        <v>105</v>
      </c>
      <c r="M5" s="18" t="s">
        <v>72</v>
      </c>
      <c r="N5" s="5" t="s">
        <v>72</v>
      </c>
      <c r="O5" s="5" t="s">
        <v>72</v>
      </c>
      <c r="P5" s="5" t="s">
        <v>72</v>
      </c>
      <c r="Q5" s="13" t="s">
        <v>72</v>
      </c>
      <c r="R5" s="18" t="s">
        <v>72</v>
      </c>
      <c r="S5" s="5">
        <v>0</v>
      </c>
      <c r="T5" s="6">
        <v>0</v>
      </c>
      <c r="U5" s="31">
        <v>0</v>
      </c>
      <c r="V5" s="12">
        <v>8.8000000000000007</v>
      </c>
      <c r="W5" s="6">
        <v>1.0004474800000001</v>
      </c>
      <c r="X5" s="31">
        <v>9.8004474800000008</v>
      </c>
    </row>
    <row r="6" spans="1:24" ht="15.6" x14ac:dyDescent="0.3">
      <c r="A6" s="21" t="s">
        <v>18</v>
      </c>
      <c r="B6" s="24" t="s">
        <v>138</v>
      </c>
      <c r="C6" s="23" t="s">
        <v>13</v>
      </c>
      <c r="D6" s="22" t="s">
        <v>134</v>
      </c>
      <c r="E6" s="23" t="s">
        <v>13</v>
      </c>
      <c r="F6" s="26" t="s">
        <v>72</v>
      </c>
      <c r="G6" s="9" t="s">
        <v>13</v>
      </c>
      <c r="H6" s="10" t="s">
        <v>13</v>
      </c>
      <c r="I6" s="12" t="s">
        <v>13</v>
      </c>
      <c r="J6" s="6">
        <v>3665</v>
      </c>
      <c r="K6" s="5">
        <v>2015</v>
      </c>
      <c r="L6" s="21" t="s">
        <v>105</v>
      </c>
      <c r="M6" s="18" t="s">
        <v>72</v>
      </c>
      <c r="N6" s="5" t="s">
        <v>72</v>
      </c>
      <c r="O6" s="5" t="s">
        <v>72</v>
      </c>
      <c r="P6" s="5" t="s">
        <v>72</v>
      </c>
      <c r="Q6" s="13" t="s">
        <v>72</v>
      </c>
      <c r="R6" s="18" t="s">
        <v>72</v>
      </c>
      <c r="S6" s="5">
        <v>0</v>
      </c>
      <c r="T6" s="6">
        <v>39.799999999999997</v>
      </c>
      <c r="U6" s="31">
        <v>16</v>
      </c>
      <c r="V6" s="12">
        <v>1456.4</v>
      </c>
      <c r="W6" s="6">
        <v>4305.9170844070004</v>
      </c>
      <c r="X6" s="31">
        <v>5762.3170844070009</v>
      </c>
    </row>
    <row r="7" spans="1:24" ht="15.6" x14ac:dyDescent="0.3">
      <c r="A7" s="21" t="s">
        <v>20</v>
      </c>
      <c r="B7" s="24" t="s">
        <v>138</v>
      </c>
      <c r="C7" s="23" t="s">
        <v>13</v>
      </c>
      <c r="D7" s="22" t="s">
        <v>134</v>
      </c>
      <c r="E7" s="23" t="s">
        <v>13</v>
      </c>
      <c r="F7" s="26">
        <v>0.18</v>
      </c>
      <c r="G7" s="9" t="s">
        <v>13</v>
      </c>
      <c r="H7" s="10" t="s">
        <v>13</v>
      </c>
      <c r="I7" s="12" t="s">
        <v>13</v>
      </c>
      <c r="J7" s="6">
        <v>2718</v>
      </c>
      <c r="K7" s="5">
        <v>2015</v>
      </c>
      <c r="L7" s="21" t="s">
        <v>105</v>
      </c>
      <c r="M7" s="18" t="s">
        <v>72</v>
      </c>
      <c r="N7" s="5" t="s">
        <v>72</v>
      </c>
      <c r="O7" s="5" t="s">
        <v>72</v>
      </c>
      <c r="P7" s="5" t="s">
        <v>72</v>
      </c>
      <c r="Q7" s="13" t="s">
        <v>72</v>
      </c>
      <c r="R7" s="18" t="s">
        <v>72</v>
      </c>
      <c r="S7" s="5">
        <v>0</v>
      </c>
      <c r="T7" s="6">
        <v>19.600000000000001</v>
      </c>
      <c r="U7" s="31">
        <v>5.2</v>
      </c>
      <c r="V7" s="12">
        <v>75</v>
      </c>
      <c r="W7" s="6">
        <v>182.99473801799999</v>
      </c>
      <c r="X7" s="31">
        <v>257.99473801800002</v>
      </c>
    </row>
    <row r="8" spans="1:24" ht="15.6" x14ac:dyDescent="0.3">
      <c r="A8" s="21" t="s">
        <v>22</v>
      </c>
      <c r="B8" s="24" t="s">
        <v>138</v>
      </c>
      <c r="C8" s="23" t="s">
        <v>13</v>
      </c>
      <c r="D8" s="22" t="s">
        <v>134</v>
      </c>
      <c r="E8" s="23" t="s">
        <v>13</v>
      </c>
      <c r="F8" s="26">
        <v>0.33</v>
      </c>
      <c r="G8" s="9" t="s">
        <v>13</v>
      </c>
      <c r="H8" s="10" t="s">
        <v>13</v>
      </c>
      <c r="I8" s="12" t="s">
        <v>13</v>
      </c>
      <c r="J8" s="6">
        <v>3285</v>
      </c>
      <c r="K8" s="5">
        <v>2015</v>
      </c>
      <c r="L8" s="21" t="s">
        <v>105</v>
      </c>
      <c r="M8" s="18" t="s">
        <v>72</v>
      </c>
      <c r="N8" s="5" t="s">
        <v>72</v>
      </c>
      <c r="O8" s="5" t="s">
        <v>72</v>
      </c>
      <c r="P8" s="5" t="s">
        <v>72</v>
      </c>
      <c r="Q8" s="13" t="s">
        <v>72</v>
      </c>
      <c r="R8" s="18" t="s">
        <v>72</v>
      </c>
      <c r="S8" s="5">
        <v>0</v>
      </c>
      <c r="T8" s="6">
        <v>5.8</v>
      </c>
      <c r="U8" s="31">
        <v>3</v>
      </c>
      <c r="V8" s="12">
        <v>176.6</v>
      </c>
      <c r="W8" s="6">
        <v>717.62787114180003</v>
      </c>
      <c r="X8" s="31">
        <v>894.22787114180005</v>
      </c>
    </row>
    <row r="9" spans="1:24" ht="15.6" x14ac:dyDescent="0.3">
      <c r="A9" s="21" t="s">
        <v>23</v>
      </c>
      <c r="B9" s="24" t="s">
        <v>139</v>
      </c>
      <c r="C9" s="23" t="s">
        <v>13</v>
      </c>
      <c r="D9" s="22" t="s">
        <v>135</v>
      </c>
      <c r="E9" s="23" t="s">
        <v>13</v>
      </c>
      <c r="F9" s="26">
        <v>0.13</v>
      </c>
      <c r="G9" s="9" t="s">
        <v>4</v>
      </c>
      <c r="H9" s="10" t="s">
        <v>13</v>
      </c>
      <c r="I9" s="12" t="s">
        <v>13</v>
      </c>
      <c r="J9" s="6">
        <v>0</v>
      </c>
      <c r="K9" s="5">
        <v>1990</v>
      </c>
      <c r="L9" s="21" t="s">
        <v>105</v>
      </c>
      <c r="M9" s="18" t="s">
        <v>87</v>
      </c>
      <c r="N9" s="5" t="s">
        <v>89</v>
      </c>
      <c r="O9" s="5" t="s">
        <v>72</v>
      </c>
      <c r="P9" s="5">
        <v>2009</v>
      </c>
      <c r="Q9" s="13">
        <v>7</v>
      </c>
      <c r="R9" s="18" t="s">
        <v>72</v>
      </c>
      <c r="S9" s="5">
        <v>0</v>
      </c>
      <c r="T9" s="6">
        <v>0.4</v>
      </c>
      <c r="U9" s="31">
        <v>0.2</v>
      </c>
      <c r="V9" s="12">
        <v>0</v>
      </c>
      <c r="W9" s="6">
        <v>1</v>
      </c>
      <c r="X9" s="31">
        <v>1</v>
      </c>
    </row>
    <row r="10" spans="1:24" ht="15.6" x14ac:dyDescent="0.3">
      <c r="A10" s="21" t="s">
        <v>26</v>
      </c>
      <c r="B10" s="24" t="s">
        <v>138</v>
      </c>
      <c r="C10" s="23" t="s">
        <v>13</v>
      </c>
      <c r="D10" s="22" t="s">
        <v>134</v>
      </c>
      <c r="E10" s="23" t="s">
        <v>13</v>
      </c>
      <c r="F10" s="26">
        <v>0.2</v>
      </c>
      <c r="G10" s="9" t="s">
        <v>13</v>
      </c>
      <c r="H10" s="10" t="s">
        <v>13</v>
      </c>
      <c r="I10" s="12" t="s">
        <v>13</v>
      </c>
      <c r="J10" s="6">
        <v>17597</v>
      </c>
      <c r="K10" s="5">
        <v>2015</v>
      </c>
      <c r="L10" s="21" t="s">
        <v>105</v>
      </c>
      <c r="M10" s="18" t="s">
        <v>72</v>
      </c>
      <c r="N10" s="5" t="s">
        <v>72</v>
      </c>
      <c r="O10" s="5" t="s">
        <v>72</v>
      </c>
      <c r="P10" s="5" t="s">
        <v>72</v>
      </c>
      <c r="Q10" s="13" t="s">
        <v>72</v>
      </c>
      <c r="R10" s="18" t="s">
        <v>72</v>
      </c>
      <c r="S10" s="5">
        <v>0</v>
      </c>
      <c r="T10" s="6">
        <v>140</v>
      </c>
      <c r="U10" s="31">
        <v>85.2</v>
      </c>
      <c r="V10" s="12">
        <v>697.4</v>
      </c>
      <c r="W10" s="6">
        <v>7963.1688000533995</v>
      </c>
      <c r="X10" s="31">
        <v>8660.5688000533992</v>
      </c>
    </row>
    <row r="11" spans="1:24" ht="15.6" x14ac:dyDescent="0.3">
      <c r="A11" s="21" t="s">
        <v>28</v>
      </c>
      <c r="B11" s="24" t="s">
        <v>138</v>
      </c>
      <c r="C11" s="23" t="s">
        <v>13</v>
      </c>
      <c r="D11" s="22" t="s">
        <v>134</v>
      </c>
      <c r="E11" s="23" t="s">
        <v>13</v>
      </c>
      <c r="F11" s="26" t="s">
        <v>72</v>
      </c>
      <c r="G11" s="9" t="s">
        <v>13</v>
      </c>
      <c r="H11" s="10" t="s">
        <v>13</v>
      </c>
      <c r="I11" s="12" t="s">
        <v>13</v>
      </c>
      <c r="J11" s="6">
        <v>37885</v>
      </c>
      <c r="K11" s="5">
        <v>2013</v>
      </c>
      <c r="L11" s="21" t="s">
        <v>105</v>
      </c>
      <c r="M11" s="18" t="s">
        <v>72</v>
      </c>
      <c r="N11" s="5" t="s">
        <v>72</v>
      </c>
      <c r="O11" s="5" t="s">
        <v>72</v>
      </c>
      <c r="P11" s="5" t="s">
        <v>72</v>
      </c>
      <c r="Q11" s="13" t="s">
        <v>72</v>
      </c>
      <c r="R11" s="18" t="s">
        <v>72</v>
      </c>
      <c r="S11" s="5">
        <v>0</v>
      </c>
      <c r="T11" s="6">
        <v>268.40000000000003</v>
      </c>
      <c r="U11" s="31">
        <v>95</v>
      </c>
      <c r="V11" s="12">
        <v>5823.8</v>
      </c>
      <c r="W11" s="6">
        <v>44934.2805321958</v>
      </c>
      <c r="X11" s="31">
        <v>50758.080532195803</v>
      </c>
    </row>
    <row r="12" spans="1:24" ht="15.6" x14ac:dyDescent="0.3">
      <c r="A12" s="21" t="s">
        <v>29</v>
      </c>
      <c r="B12" s="24" t="s">
        <v>138</v>
      </c>
      <c r="C12" s="23" t="s">
        <v>13</v>
      </c>
      <c r="D12" s="22" t="s">
        <v>134</v>
      </c>
      <c r="E12" s="23" t="s">
        <v>13</v>
      </c>
      <c r="F12" s="26" t="s">
        <v>72</v>
      </c>
      <c r="G12" s="9" t="s">
        <v>13</v>
      </c>
      <c r="H12" s="10" t="s">
        <v>13</v>
      </c>
      <c r="I12" s="12" t="s">
        <v>13</v>
      </c>
      <c r="J12" s="6">
        <v>67441</v>
      </c>
      <c r="K12" s="5">
        <v>2013</v>
      </c>
      <c r="L12" s="21" t="s">
        <v>105</v>
      </c>
      <c r="M12" s="18" t="s">
        <v>72</v>
      </c>
      <c r="N12" s="5" t="s">
        <v>72</v>
      </c>
      <c r="O12" s="5" t="s">
        <v>72</v>
      </c>
      <c r="P12" s="5" t="s">
        <v>72</v>
      </c>
      <c r="Q12" s="13" t="s">
        <v>72</v>
      </c>
      <c r="R12" s="18" t="s">
        <v>74</v>
      </c>
      <c r="S12" s="5">
        <v>1</v>
      </c>
      <c r="T12" s="6">
        <v>382.59999999999997</v>
      </c>
      <c r="U12" s="31">
        <v>103.6</v>
      </c>
      <c r="V12" s="12">
        <v>25252.400000000001</v>
      </c>
      <c r="W12" s="6">
        <v>19414.542740597004</v>
      </c>
      <c r="X12" s="31">
        <v>44666.942740597005</v>
      </c>
    </row>
    <row r="13" spans="1:24" ht="15.6" x14ac:dyDescent="0.3">
      <c r="A13" s="21" t="s">
        <v>31</v>
      </c>
      <c r="B13" s="24" t="s">
        <v>138</v>
      </c>
      <c r="C13" s="23" t="s">
        <v>13</v>
      </c>
      <c r="D13" s="22" t="s">
        <v>134</v>
      </c>
      <c r="E13" s="23" t="s">
        <v>13</v>
      </c>
      <c r="F13" s="26" t="s">
        <v>72</v>
      </c>
      <c r="G13" s="9" t="s">
        <v>13</v>
      </c>
      <c r="H13" s="10" t="s">
        <v>13</v>
      </c>
      <c r="I13" s="12" t="s">
        <v>13</v>
      </c>
      <c r="J13" s="6">
        <v>9270</v>
      </c>
      <c r="K13" s="5">
        <v>2015</v>
      </c>
      <c r="L13" s="21" t="s">
        <v>105</v>
      </c>
      <c r="M13" s="18" t="s">
        <v>72</v>
      </c>
      <c r="N13" s="5" t="s">
        <v>72</v>
      </c>
      <c r="O13" s="5" t="s">
        <v>72</v>
      </c>
      <c r="P13" s="5" t="s">
        <v>72</v>
      </c>
      <c r="Q13" s="13" t="s">
        <v>72</v>
      </c>
      <c r="R13" s="18" t="s">
        <v>72</v>
      </c>
      <c r="S13" s="5">
        <v>0</v>
      </c>
      <c r="T13" s="6">
        <v>67.400000000000006</v>
      </c>
      <c r="U13" s="31">
        <v>1.6</v>
      </c>
      <c r="V13" s="12">
        <v>16319.8</v>
      </c>
      <c r="W13" s="6">
        <v>2202.1295482109999</v>
      </c>
      <c r="X13" s="31">
        <v>18521.929548210999</v>
      </c>
    </row>
    <row r="14" spans="1:24" ht="15.6" x14ac:dyDescent="0.3">
      <c r="A14" s="21" t="s">
        <v>32</v>
      </c>
      <c r="B14" s="24" t="s">
        <v>138</v>
      </c>
      <c r="C14" s="23" t="s">
        <v>13</v>
      </c>
      <c r="D14" s="22" t="s">
        <v>134</v>
      </c>
      <c r="E14" s="23" t="s">
        <v>13</v>
      </c>
      <c r="F14" s="26">
        <v>0.3</v>
      </c>
      <c r="G14" s="9" t="s">
        <v>13</v>
      </c>
      <c r="H14" s="10" t="s">
        <v>13</v>
      </c>
      <c r="I14" s="12" t="s">
        <v>13</v>
      </c>
      <c r="J14" s="6">
        <v>548</v>
      </c>
      <c r="K14" s="5">
        <v>2015</v>
      </c>
      <c r="L14" s="21" t="s">
        <v>105</v>
      </c>
      <c r="M14" s="18" t="s">
        <v>72</v>
      </c>
      <c r="N14" s="5" t="s">
        <v>72</v>
      </c>
      <c r="O14" s="5" t="s">
        <v>72</v>
      </c>
      <c r="P14" s="5" t="s">
        <v>72</v>
      </c>
      <c r="Q14" s="13" t="s">
        <v>72</v>
      </c>
      <c r="R14" s="18" t="s">
        <v>72</v>
      </c>
      <c r="S14" s="5">
        <v>0</v>
      </c>
      <c r="T14" s="6">
        <v>2.6</v>
      </c>
      <c r="U14" s="31">
        <v>1.8</v>
      </c>
      <c r="V14" s="12">
        <v>46.8</v>
      </c>
      <c r="W14" s="6">
        <v>76.372635040000006</v>
      </c>
      <c r="X14" s="31">
        <v>123.17263504</v>
      </c>
    </row>
    <row r="15" spans="1:24" ht="15.6" x14ac:dyDescent="0.3">
      <c r="A15" s="21" t="s">
        <v>34</v>
      </c>
      <c r="B15" s="24" t="s">
        <v>138</v>
      </c>
      <c r="C15" s="23" t="s">
        <v>13</v>
      </c>
      <c r="D15" s="22" t="s">
        <v>134</v>
      </c>
      <c r="E15" s="23" t="s">
        <v>13</v>
      </c>
      <c r="F15" s="26">
        <v>0.14000000000000001</v>
      </c>
      <c r="G15" s="9" t="s">
        <v>13</v>
      </c>
      <c r="H15" s="10" t="s">
        <v>13</v>
      </c>
      <c r="I15" s="12" t="s">
        <v>13</v>
      </c>
      <c r="J15" s="6">
        <v>2863</v>
      </c>
      <c r="K15" s="5">
        <v>2015</v>
      </c>
      <c r="L15" s="21" t="s">
        <v>105</v>
      </c>
      <c r="M15" s="18" t="s">
        <v>72</v>
      </c>
      <c r="N15" s="5" t="s">
        <v>72</v>
      </c>
      <c r="O15" s="5" t="s">
        <v>72</v>
      </c>
      <c r="P15" s="5" t="s">
        <v>72</v>
      </c>
      <c r="Q15" s="13" t="s">
        <v>72</v>
      </c>
      <c r="R15" s="18" t="s">
        <v>72</v>
      </c>
      <c r="S15" s="5">
        <v>0</v>
      </c>
      <c r="T15" s="6">
        <v>0.8</v>
      </c>
      <c r="U15" s="31">
        <v>0.4</v>
      </c>
      <c r="V15" s="12">
        <v>216.2</v>
      </c>
      <c r="W15" s="6">
        <v>3.3717152400000003</v>
      </c>
      <c r="X15" s="31">
        <v>219.57171524</v>
      </c>
    </row>
    <row r="16" spans="1:24" ht="16.5" x14ac:dyDescent="0.35">
      <c r="A16" s="21" t="s">
        <v>36</v>
      </c>
      <c r="B16" s="24" t="s">
        <v>139</v>
      </c>
      <c r="C16" s="23" t="s">
        <v>13</v>
      </c>
      <c r="D16" s="22" t="s">
        <v>135</v>
      </c>
      <c r="E16" s="23" t="s">
        <v>13</v>
      </c>
      <c r="F16" s="26">
        <v>0.18</v>
      </c>
      <c r="G16" s="9" t="s">
        <v>4</v>
      </c>
      <c r="H16" s="10" t="s">
        <v>13</v>
      </c>
      <c r="I16" s="12" t="s">
        <v>13</v>
      </c>
      <c r="J16" s="6">
        <v>0</v>
      </c>
      <c r="K16" s="5">
        <v>1992</v>
      </c>
      <c r="L16" s="13" t="s">
        <v>105</v>
      </c>
      <c r="M16" s="18" t="s">
        <v>72</v>
      </c>
      <c r="N16" s="5" t="s">
        <v>72</v>
      </c>
      <c r="O16" s="5" t="s">
        <v>72</v>
      </c>
      <c r="P16" s="5" t="s">
        <v>72</v>
      </c>
      <c r="Q16" s="13" t="s">
        <v>72</v>
      </c>
      <c r="R16" s="18" t="s">
        <v>72</v>
      </c>
      <c r="S16" s="5">
        <v>0</v>
      </c>
      <c r="T16" s="6">
        <v>85.2</v>
      </c>
      <c r="U16" s="31">
        <v>0.2</v>
      </c>
      <c r="V16" s="12">
        <v>0</v>
      </c>
      <c r="W16" s="6">
        <v>0</v>
      </c>
      <c r="X16" s="31">
        <v>0</v>
      </c>
    </row>
    <row r="17" spans="1:24" ht="15.6" x14ac:dyDescent="0.3">
      <c r="A17" s="21" t="s">
        <v>37</v>
      </c>
      <c r="B17" s="24" t="s">
        <v>138</v>
      </c>
      <c r="C17" s="23" t="s">
        <v>13</v>
      </c>
      <c r="D17" s="22" t="s">
        <v>134</v>
      </c>
      <c r="E17" s="23" t="s">
        <v>13</v>
      </c>
      <c r="F17" s="26">
        <v>0.76</v>
      </c>
      <c r="G17" s="9" t="s">
        <v>13</v>
      </c>
      <c r="H17" s="10" t="s">
        <v>13</v>
      </c>
      <c r="I17" s="12" t="s">
        <v>13</v>
      </c>
      <c r="J17" s="6">
        <v>9466</v>
      </c>
      <c r="K17" s="5">
        <v>2015</v>
      </c>
      <c r="L17" s="21" t="s">
        <v>105</v>
      </c>
      <c r="M17" s="18" t="s">
        <v>72</v>
      </c>
      <c r="N17" s="5" t="s">
        <v>72</v>
      </c>
      <c r="O17" s="5" t="s">
        <v>72</v>
      </c>
      <c r="P17" s="5" t="s">
        <v>72</v>
      </c>
      <c r="Q17" s="13" t="s">
        <v>72</v>
      </c>
      <c r="R17" s="18" t="s">
        <v>72</v>
      </c>
      <c r="S17" s="5">
        <v>0</v>
      </c>
      <c r="T17" s="6">
        <v>3.0000000000000004</v>
      </c>
      <c r="U17" s="31">
        <v>2.4000000000000004</v>
      </c>
      <c r="V17" s="12">
        <v>3195.2</v>
      </c>
      <c r="W17" s="6">
        <v>241.37878979380002</v>
      </c>
      <c r="X17" s="31">
        <v>3436.5787897937998</v>
      </c>
    </row>
    <row r="18" spans="1:24" ht="15.6" x14ac:dyDescent="0.3">
      <c r="A18" s="21" t="s">
        <v>60</v>
      </c>
      <c r="B18" s="24" t="s">
        <v>138</v>
      </c>
      <c r="C18" s="23" t="s">
        <v>13</v>
      </c>
      <c r="D18" s="22" t="s">
        <v>134</v>
      </c>
      <c r="E18" s="23" t="s">
        <v>13</v>
      </c>
      <c r="F18" s="26" t="s">
        <v>72</v>
      </c>
      <c r="G18" s="9" t="s">
        <v>13</v>
      </c>
      <c r="H18" s="10" t="s">
        <v>13</v>
      </c>
      <c r="I18" s="12" t="s">
        <v>13</v>
      </c>
      <c r="J18" s="6">
        <v>22674</v>
      </c>
      <c r="K18" s="5">
        <v>2015</v>
      </c>
      <c r="L18" s="21" t="s">
        <v>105</v>
      </c>
      <c r="M18" s="18" t="s">
        <v>72</v>
      </c>
      <c r="N18" s="5" t="s">
        <v>72</v>
      </c>
      <c r="O18" s="5" t="s">
        <v>72</v>
      </c>
      <c r="P18" s="5" t="s">
        <v>72</v>
      </c>
      <c r="Q18" s="13" t="s">
        <v>72</v>
      </c>
      <c r="R18" s="18" t="s">
        <v>72</v>
      </c>
      <c r="S18" s="5">
        <v>0</v>
      </c>
      <c r="T18" s="6">
        <v>188.60000000000002</v>
      </c>
      <c r="U18" s="31">
        <v>56</v>
      </c>
      <c r="V18" s="12">
        <v>2.4</v>
      </c>
      <c r="W18" s="6">
        <v>11579.633587938</v>
      </c>
      <c r="X18" s="31">
        <v>11582.033587938</v>
      </c>
    </row>
    <row r="19" spans="1:24" ht="15.6" x14ac:dyDescent="0.3">
      <c r="A19" s="21" t="s">
        <v>43</v>
      </c>
      <c r="B19" s="24" t="s">
        <v>138</v>
      </c>
      <c r="C19" s="23" t="s">
        <v>13</v>
      </c>
      <c r="D19" s="22" t="s">
        <v>134</v>
      </c>
      <c r="E19" s="23" t="s">
        <v>13</v>
      </c>
      <c r="F19" s="26" t="s">
        <v>72</v>
      </c>
      <c r="G19" s="9" t="s">
        <v>13</v>
      </c>
      <c r="H19" s="10" t="s">
        <v>13</v>
      </c>
      <c r="I19" s="12" t="s">
        <v>13</v>
      </c>
      <c r="J19" s="6">
        <v>7983</v>
      </c>
      <c r="K19" s="5">
        <v>2015</v>
      </c>
      <c r="L19" s="21" t="s">
        <v>105</v>
      </c>
      <c r="M19" s="18" t="s">
        <v>72</v>
      </c>
      <c r="N19" s="5" t="s">
        <v>72</v>
      </c>
      <c r="O19" s="5" t="s">
        <v>72</v>
      </c>
      <c r="P19" s="5" t="s">
        <v>72</v>
      </c>
      <c r="Q19" s="13" t="s">
        <v>72</v>
      </c>
      <c r="R19" s="18" t="s">
        <v>72</v>
      </c>
      <c r="S19" s="5">
        <v>0</v>
      </c>
      <c r="T19" s="6">
        <v>76.599999999999994</v>
      </c>
      <c r="U19" s="31">
        <v>11</v>
      </c>
      <c r="V19" s="12">
        <v>1160.4000000000001</v>
      </c>
      <c r="W19" s="6">
        <v>3571.1616986141003</v>
      </c>
      <c r="X19" s="31">
        <v>4731.5616986141004</v>
      </c>
    </row>
    <row r="20" spans="1:24" ht="15.6" x14ac:dyDescent="0.3">
      <c r="A20" s="21" t="s">
        <v>44</v>
      </c>
      <c r="B20" s="24" t="s">
        <v>138</v>
      </c>
      <c r="C20" s="23" t="s">
        <v>13</v>
      </c>
      <c r="D20" s="22" t="s">
        <v>134</v>
      </c>
      <c r="E20" s="23" t="s">
        <v>13</v>
      </c>
      <c r="F20" s="26" t="s">
        <v>72</v>
      </c>
      <c r="G20" s="9" t="s">
        <v>13</v>
      </c>
      <c r="H20" s="10" t="s">
        <v>13</v>
      </c>
      <c r="I20" s="12" t="s">
        <v>13</v>
      </c>
      <c r="J20" s="6">
        <v>3606</v>
      </c>
      <c r="K20" s="5">
        <v>2013</v>
      </c>
      <c r="L20" s="21" t="s">
        <v>105</v>
      </c>
      <c r="M20" s="18" t="s">
        <v>72</v>
      </c>
      <c r="N20" s="5" t="s">
        <v>72</v>
      </c>
      <c r="O20" s="5" t="s">
        <v>72</v>
      </c>
      <c r="P20" s="5" t="s">
        <v>72</v>
      </c>
      <c r="Q20" s="13" t="s">
        <v>72</v>
      </c>
      <c r="R20" s="18" t="s">
        <v>72</v>
      </c>
      <c r="S20" s="5">
        <v>0</v>
      </c>
      <c r="T20" s="6">
        <v>104.2</v>
      </c>
      <c r="U20" s="31">
        <v>3.8000000000000003</v>
      </c>
      <c r="V20" s="12">
        <v>0</v>
      </c>
      <c r="W20" s="6">
        <v>1639.2625930040001</v>
      </c>
      <c r="X20" s="31">
        <v>1639.2625930040001</v>
      </c>
    </row>
    <row r="21" spans="1:24" ht="15.6" x14ac:dyDescent="0.3">
      <c r="A21" s="21" t="s">
        <v>46</v>
      </c>
      <c r="B21" s="24" t="s">
        <v>138</v>
      </c>
      <c r="C21" s="23" t="s">
        <v>13</v>
      </c>
      <c r="D21" s="22" t="s">
        <v>134</v>
      </c>
      <c r="E21" s="23" t="s">
        <v>13</v>
      </c>
      <c r="F21" s="26" t="s">
        <v>72</v>
      </c>
      <c r="G21" s="9" t="s">
        <v>13</v>
      </c>
      <c r="H21" s="10" t="s">
        <v>13</v>
      </c>
      <c r="I21" s="12" t="s">
        <v>13</v>
      </c>
      <c r="J21" s="6">
        <v>9306</v>
      </c>
      <c r="K21" s="5">
        <v>2013</v>
      </c>
      <c r="L21" s="21" t="s">
        <v>105</v>
      </c>
      <c r="M21" s="18" t="s">
        <v>72</v>
      </c>
      <c r="N21" s="5" t="s">
        <v>72</v>
      </c>
      <c r="O21" s="5" t="s">
        <v>72</v>
      </c>
      <c r="P21" s="5" t="s">
        <v>72</v>
      </c>
      <c r="Q21" s="13" t="s">
        <v>72</v>
      </c>
      <c r="R21" s="33" t="s">
        <v>149</v>
      </c>
      <c r="S21" s="34">
        <v>2</v>
      </c>
      <c r="T21" s="6">
        <v>256</v>
      </c>
      <c r="U21" s="31">
        <v>1.2</v>
      </c>
      <c r="V21" s="12">
        <v>126.4</v>
      </c>
      <c r="W21" s="6">
        <v>8741.7413382286395</v>
      </c>
      <c r="X21" s="31">
        <v>8868.1413382286391</v>
      </c>
    </row>
    <row r="22" spans="1:24" ht="15.6" x14ac:dyDescent="0.3">
      <c r="A22" s="21" t="s">
        <v>49</v>
      </c>
      <c r="B22" s="24" t="s">
        <v>138</v>
      </c>
      <c r="C22" s="23" t="s">
        <v>13</v>
      </c>
      <c r="D22" s="22" t="s">
        <v>134</v>
      </c>
      <c r="E22" s="23" t="s">
        <v>13</v>
      </c>
      <c r="F22" s="26">
        <v>0.13</v>
      </c>
      <c r="G22" s="9" t="s">
        <v>61</v>
      </c>
      <c r="H22" s="10" t="s">
        <v>13</v>
      </c>
      <c r="I22" s="12" t="s">
        <v>13</v>
      </c>
      <c r="J22" s="6">
        <v>0</v>
      </c>
      <c r="K22" s="5">
        <v>2010</v>
      </c>
      <c r="L22" s="21" t="s">
        <v>105</v>
      </c>
      <c r="M22" s="18" t="s">
        <v>72</v>
      </c>
      <c r="N22" s="5" t="s">
        <v>72</v>
      </c>
      <c r="O22" s="5" t="s">
        <v>98</v>
      </c>
      <c r="P22" s="5">
        <v>2007</v>
      </c>
      <c r="Q22" s="13">
        <v>9</v>
      </c>
      <c r="R22" s="18" t="s">
        <v>101</v>
      </c>
      <c r="S22" s="5">
        <v>2</v>
      </c>
      <c r="T22" s="6">
        <v>3.2</v>
      </c>
      <c r="U22" s="31">
        <v>2.4</v>
      </c>
      <c r="V22" s="12">
        <v>1238.8</v>
      </c>
      <c r="W22" s="6">
        <v>267.68331484399999</v>
      </c>
      <c r="X22" s="31">
        <v>1506.483314844</v>
      </c>
    </row>
    <row r="23" spans="1:24" ht="15.6" x14ac:dyDescent="0.3">
      <c r="A23" s="21" t="s">
        <v>51</v>
      </c>
      <c r="B23" s="24" t="s">
        <v>138</v>
      </c>
      <c r="C23" s="23" t="s">
        <v>13</v>
      </c>
      <c r="D23" s="22" t="s">
        <v>134</v>
      </c>
      <c r="E23" s="23" t="s">
        <v>13</v>
      </c>
      <c r="F23" s="26" t="s">
        <v>142</v>
      </c>
      <c r="G23" s="9" t="s">
        <v>61</v>
      </c>
      <c r="H23" s="10" t="s">
        <v>13</v>
      </c>
      <c r="I23" s="12" t="s">
        <v>13</v>
      </c>
      <c r="J23" s="6">
        <v>0</v>
      </c>
      <c r="K23" s="5">
        <v>2010</v>
      </c>
      <c r="L23" s="21" t="s">
        <v>105</v>
      </c>
      <c r="M23" s="18" t="s">
        <v>72</v>
      </c>
      <c r="N23" s="5" t="s">
        <v>72</v>
      </c>
      <c r="O23" s="5" t="s">
        <v>96</v>
      </c>
      <c r="P23" s="5">
        <v>1990</v>
      </c>
      <c r="Q23" s="13">
        <v>26</v>
      </c>
      <c r="R23" s="18" t="s">
        <v>72</v>
      </c>
      <c r="S23" s="5">
        <v>0</v>
      </c>
      <c r="T23" s="6">
        <v>3.8000000000000003</v>
      </c>
      <c r="U23" s="31">
        <v>2.6</v>
      </c>
      <c r="V23" s="12">
        <v>187.66666666666666</v>
      </c>
      <c r="W23" s="6">
        <v>3149.9677681600001</v>
      </c>
      <c r="X23" s="31">
        <v>3337.6344348266666</v>
      </c>
    </row>
    <row r="24" spans="1:24" ht="15.6" x14ac:dyDescent="0.3">
      <c r="A24" s="21" t="s">
        <v>52</v>
      </c>
      <c r="B24" s="24" t="s">
        <v>138</v>
      </c>
      <c r="C24" s="23" t="s">
        <v>13</v>
      </c>
      <c r="D24" s="22" t="s">
        <v>134</v>
      </c>
      <c r="E24" s="23" t="s">
        <v>13</v>
      </c>
      <c r="F24" s="26" t="s">
        <v>72</v>
      </c>
      <c r="G24" s="9" t="s">
        <v>13</v>
      </c>
      <c r="H24" s="10" t="s">
        <v>13</v>
      </c>
      <c r="I24" s="12" t="s">
        <v>13</v>
      </c>
      <c r="J24" s="6">
        <v>25024</v>
      </c>
      <c r="K24" s="5">
        <v>2013</v>
      </c>
      <c r="L24" s="21" t="s">
        <v>105</v>
      </c>
      <c r="M24" s="18" t="s">
        <v>72</v>
      </c>
      <c r="N24" s="5" t="s">
        <v>72</v>
      </c>
      <c r="O24" s="5" t="s">
        <v>72</v>
      </c>
      <c r="P24" s="5" t="s">
        <v>72</v>
      </c>
      <c r="Q24" s="13" t="s">
        <v>72</v>
      </c>
      <c r="R24" s="18" t="s">
        <v>72</v>
      </c>
      <c r="S24" s="5">
        <v>0</v>
      </c>
      <c r="T24" s="6">
        <v>365.40000000000003</v>
      </c>
      <c r="U24" s="31">
        <v>54.4</v>
      </c>
      <c r="V24" s="12">
        <v>36</v>
      </c>
      <c r="W24" s="6">
        <v>30751.925005122099</v>
      </c>
      <c r="X24" s="31">
        <v>30787.925005122099</v>
      </c>
    </row>
    <row r="25" spans="1:24" ht="15.6" x14ac:dyDescent="0.3">
      <c r="A25" s="21" t="s">
        <v>57</v>
      </c>
      <c r="B25" s="24" t="s">
        <v>138</v>
      </c>
      <c r="C25" s="23" t="s">
        <v>13</v>
      </c>
      <c r="D25" s="22" t="s">
        <v>134</v>
      </c>
      <c r="E25" s="23" t="s">
        <v>13</v>
      </c>
      <c r="F25" s="26" t="s">
        <v>72</v>
      </c>
      <c r="G25" s="9" t="s">
        <v>13</v>
      </c>
      <c r="H25" s="10" t="s">
        <v>13</v>
      </c>
      <c r="I25" s="12" t="s">
        <v>13</v>
      </c>
      <c r="J25" s="6">
        <v>4040</v>
      </c>
      <c r="K25" s="5">
        <v>2015</v>
      </c>
      <c r="L25" s="21" t="s">
        <v>105</v>
      </c>
      <c r="M25" s="18" t="s">
        <v>72</v>
      </c>
      <c r="N25" s="5" t="s">
        <v>72</v>
      </c>
      <c r="O25" s="5" t="s">
        <v>72</v>
      </c>
      <c r="P25" s="5" t="s">
        <v>72</v>
      </c>
      <c r="Q25" s="13" t="s">
        <v>72</v>
      </c>
      <c r="R25" s="18" t="s">
        <v>72</v>
      </c>
      <c r="S25" s="5">
        <v>0</v>
      </c>
      <c r="T25" s="6">
        <v>26</v>
      </c>
      <c r="U25" s="31">
        <v>16.600000000000001</v>
      </c>
      <c r="V25" s="12">
        <v>249.6</v>
      </c>
      <c r="W25" s="6">
        <v>177.181847038</v>
      </c>
      <c r="X25" s="31">
        <v>426.78184703800002</v>
      </c>
    </row>
    <row r="26" spans="1:24" ht="14.55" x14ac:dyDescent="0.35">
      <c r="B26" s="1"/>
      <c r="C26" s="1"/>
      <c r="D26" s="1"/>
      <c r="E26" s="1"/>
      <c r="F26" s="1"/>
    </row>
  </sheetData>
  <mergeCells count="7">
    <mergeCell ref="V1:X1"/>
    <mergeCell ref="A1:A2"/>
    <mergeCell ref="B1:F1"/>
    <mergeCell ref="G1:H1"/>
    <mergeCell ref="I1:L1"/>
    <mergeCell ref="M1:Q1"/>
    <mergeCell ref="R1:U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All Stocks</vt:lpstr>
      <vt:lpstr>Notes</vt:lpstr>
      <vt:lpstr>Data Rich Stocks (SEDAR)</vt:lpstr>
      <vt:lpstr>Unassessed Stocks</vt:lpstr>
      <vt:lpstr>Catch 22 Stocks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Errigo</dc:creator>
  <cp:lastModifiedBy>Mike Errigo</cp:lastModifiedBy>
  <cp:lastPrinted>2013-11-26T17:18:11Z</cp:lastPrinted>
  <dcterms:created xsi:type="dcterms:W3CDTF">2013-11-21T18:58:59Z</dcterms:created>
  <dcterms:modified xsi:type="dcterms:W3CDTF">2016-02-01T17:10:19Z</dcterms:modified>
</cp:coreProperties>
</file>