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defaultThemeVersion="124226"/>
  <bookViews>
    <workbookView xWindow="0" yWindow="-15" windowWidth="25440" windowHeight="14100" activeTab="3"/>
  </bookViews>
  <sheets>
    <sheet name="Information" sheetId="5" r:id="rId1"/>
    <sheet name="Dolphin" sheetId="1" r:id="rId2"/>
    <sheet name="Wahoo" sheetId="2" r:id="rId3"/>
    <sheet name="Gray Snapper" sheetId="3" r:id="rId4"/>
  </sheets>
  <calcPr calcId="144525"/>
  <extLst>
    <ext xmlns:mx="http://schemas.microsoft.com/office/mac/excel/2008/main" uri="http://schemas.microsoft.com/office/mac/excel/2008/main">
      <mx:ArchID Flags="2"/>
    </ext>
  </extLst>
</workbook>
</file>

<file path=xl/calcChain.xml><?xml version="1.0" encoding="utf-8"?>
<calcChain xmlns="http://schemas.openxmlformats.org/spreadsheetml/2006/main">
  <c r="H63" i="1" l="1"/>
  <c r="I63" i="1"/>
  <c r="J63" i="1"/>
  <c r="H64" i="1"/>
  <c r="I64" i="1"/>
  <c r="J64" i="1"/>
  <c r="H65" i="1"/>
  <c r="I65" i="1"/>
  <c r="J65" i="1"/>
  <c r="H66" i="1"/>
  <c r="I66" i="1"/>
  <c r="J66" i="1"/>
  <c r="H67" i="1"/>
  <c r="I67" i="1"/>
  <c r="J67" i="1"/>
  <c r="H68" i="1"/>
  <c r="I68" i="1"/>
  <c r="J68" i="1"/>
  <c r="H69" i="1"/>
  <c r="I69" i="1"/>
  <c r="J69" i="1"/>
  <c r="H70" i="1"/>
  <c r="I70" i="1"/>
  <c r="J70" i="1"/>
  <c r="H71" i="1"/>
  <c r="I71" i="1"/>
  <c r="J71" i="1"/>
  <c r="H72" i="1"/>
  <c r="I72" i="1"/>
  <c r="J72" i="1"/>
  <c r="H73" i="1"/>
  <c r="I73" i="1"/>
  <c r="J73" i="1"/>
  <c r="H74" i="1"/>
  <c r="I74" i="1"/>
  <c r="J74" i="1"/>
  <c r="H75" i="1"/>
  <c r="I75" i="1"/>
  <c r="J75" i="1"/>
  <c r="H76" i="1"/>
  <c r="I76" i="1"/>
  <c r="J76" i="1"/>
  <c r="H77" i="1"/>
  <c r="I77" i="1"/>
  <c r="J77" i="1"/>
  <c r="H78" i="1"/>
  <c r="I78" i="1"/>
  <c r="J78" i="1"/>
  <c r="H79" i="1"/>
  <c r="I79" i="1"/>
  <c r="J79" i="1"/>
  <c r="H80" i="1"/>
  <c r="I80" i="1"/>
  <c r="J80" i="1"/>
  <c r="H81" i="1"/>
  <c r="I81" i="1"/>
  <c r="J81" i="1"/>
  <c r="H82" i="1"/>
  <c r="I82" i="1"/>
  <c r="J82" i="1"/>
  <c r="H83" i="1"/>
  <c r="I83" i="1"/>
  <c r="J83" i="1"/>
  <c r="H84" i="1"/>
  <c r="I84" i="1"/>
  <c r="J84" i="1"/>
  <c r="H85" i="1"/>
  <c r="I85" i="1"/>
  <c r="J85" i="1"/>
  <c r="J62" i="1"/>
  <c r="I62" i="1"/>
  <c r="H62" i="1"/>
  <c r="E11" i="1"/>
  <c r="H11" i="1" s="1"/>
  <c r="E22" i="1"/>
  <c r="H22" i="1" s="1"/>
  <c r="E27" i="1"/>
  <c r="H27" i="1" s="1"/>
  <c r="G5" i="1"/>
  <c r="G6" i="1"/>
  <c r="G7" i="1"/>
  <c r="G8" i="1"/>
  <c r="G9" i="1"/>
  <c r="G10" i="1"/>
  <c r="G11" i="1"/>
  <c r="G12" i="1"/>
  <c r="G13" i="1"/>
  <c r="G14" i="1"/>
  <c r="G15" i="1"/>
  <c r="G16" i="1"/>
  <c r="G17" i="1"/>
  <c r="G18" i="1"/>
  <c r="G19" i="1"/>
  <c r="G20" i="1"/>
  <c r="G21" i="1"/>
  <c r="G22" i="1"/>
  <c r="G23" i="1"/>
  <c r="G24" i="1"/>
  <c r="G25" i="1"/>
  <c r="G26" i="1"/>
  <c r="G27" i="1"/>
  <c r="G4" i="1"/>
  <c r="E7" i="1"/>
  <c r="H7" i="1" s="1"/>
  <c r="E8" i="1"/>
  <c r="H8" i="1" s="1"/>
  <c r="E9" i="1"/>
  <c r="H9" i="1" s="1"/>
  <c r="E10" i="1"/>
  <c r="H10" i="1" s="1"/>
  <c r="E12" i="1"/>
  <c r="H12" i="1" s="1"/>
  <c r="E13" i="1"/>
  <c r="H13" i="1" s="1"/>
  <c r="E14" i="1"/>
  <c r="H14" i="1" s="1"/>
  <c r="E15" i="1"/>
  <c r="H15" i="1" s="1"/>
  <c r="E16" i="1"/>
  <c r="H16" i="1" s="1"/>
  <c r="E17" i="1"/>
  <c r="H17" i="1" s="1"/>
  <c r="E18" i="1"/>
  <c r="H18" i="1" s="1"/>
  <c r="E19" i="1"/>
  <c r="H19" i="1" s="1"/>
  <c r="E20" i="1"/>
  <c r="H20" i="1" s="1"/>
  <c r="E21" i="1"/>
  <c r="H21" i="1" s="1"/>
  <c r="E23" i="1"/>
  <c r="H23" i="1" s="1"/>
  <c r="E24" i="1"/>
  <c r="H24" i="1" s="1"/>
  <c r="E25" i="1"/>
  <c r="H25" i="1" s="1"/>
  <c r="E26" i="1"/>
  <c r="H26" i="1" s="1"/>
  <c r="E6" i="1"/>
  <c r="H6" i="1" s="1"/>
  <c r="F9" i="1"/>
  <c r="I9" i="1" s="1"/>
  <c r="F10" i="1"/>
  <c r="I10" i="1" s="1"/>
  <c r="F11" i="1"/>
  <c r="I11" i="1" s="1"/>
  <c r="F12" i="1"/>
  <c r="I12" i="1" s="1"/>
  <c r="F13" i="1"/>
  <c r="I13" i="1" s="1"/>
  <c r="F14" i="1"/>
  <c r="I14" i="1" s="1"/>
  <c r="F15" i="1"/>
  <c r="I15" i="1" s="1"/>
  <c r="F16" i="1"/>
  <c r="I16" i="1" s="1"/>
  <c r="F17" i="1"/>
  <c r="I17" i="1" s="1"/>
  <c r="F18" i="1"/>
  <c r="I18" i="1" s="1"/>
  <c r="F19" i="1"/>
  <c r="I19" i="1" s="1"/>
  <c r="F20" i="1"/>
  <c r="I20" i="1" s="1"/>
  <c r="F21" i="1"/>
  <c r="I21" i="1" s="1"/>
  <c r="F22" i="1"/>
  <c r="I22" i="1" s="1"/>
  <c r="F23" i="1"/>
  <c r="I23" i="1" s="1"/>
  <c r="F24" i="1"/>
  <c r="I24" i="1" s="1"/>
  <c r="F25" i="1"/>
  <c r="I25" i="1" s="1"/>
  <c r="F26" i="1"/>
  <c r="I26" i="1" s="1"/>
  <c r="F27" i="1"/>
  <c r="I27" i="1" s="1"/>
  <c r="F8" i="1"/>
  <c r="I8" i="1" s="1"/>
  <c r="E8" i="3"/>
  <c r="I8" i="3" s="1"/>
  <c r="E9" i="3"/>
  <c r="I9" i="3" s="1"/>
  <c r="E10" i="3"/>
  <c r="I10" i="3" s="1"/>
  <c r="E11" i="3"/>
  <c r="I11" i="3" s="1"/>
  <c r="E12" i="3"/>
  <c r="I12" i="3" s="1"/>
  <c r="E13" i="3"/>
  <c r="I13" i="3" s="1"/>
  <c r="E14" i="3"/>
  <c r="I14" i="3" s="1"/>
  <c r="E15" i="3"/>
  <c r="I15" i="3" s="1"/>
  <c r="E16" i="3"/>
  <c r="I16" i="3" s="1"/>
  <c r="E17" i="3"/>
  <c r="I17" i="3" s="1"/>
  <c r="E18" i="3"/>
  <c r="I18" i="3" s="1"/>
  <c r="E19" i="3"/>
  <c r="I19" i="3" s="1"/>
  <c r="E20" i="3"/>
  <c r="I20" i="3" s="1"/>
  <c r="E21" i="3"/>
  <c r="I21" i="3" s="1"/>
  <c r="E22" i="3"/>
  <c r="I22" i="3" s="1"/>
  <c r="E23" i="3"/>
  <c r="I23" i="3" s="1"/>
  <c r="E24" i="3"/>
  <c r="I24" i="3" s="1"/>
  <c r="E25" i="3"/>
  <c r="I25" i="3" s="1"/>
  <c r="E26" i="3"/>
  <c r="I26" i="3" s="1"/>
  <c r="E7" i="3"/>
  <c r="I7" i="3" s="1"/>
  <c r="D6" i="3"/>
  <c r="H6" i="3" s="1"/>
  <c r="D7" i="3"/>
  <c r="H7" i="3" s="1"/>
  <c r="D8" i="3"/>
  <c r="H8" i="3" s="1"/>
  <c r="D9" i="3"/>
  <c r="H9" i="3" s="1"/>
  <c r="D10" i="3"/>
  <c r="H10" i="3" s="1"/>
  <c r="D11" i="3"/>
  <c r="H11" i="3" s="1"/>
  <c r="D12" i="3"/>
  <c r="H12" i="3" s="1"/>
  <c r="D13" i="3"/>
  <c r="H13" i="3" s="1"/>
  <c r="D14" i="3"/>
  <c r="H14" i="3" s="1"/>
  <c r="D15" i="3"/>
  <c r="H15" i="3" s="1"/>
  <c r="D16" i="3"/>
  <c r="H16" i="3" s="1"/>
  <c r="D17" i="3"/>
  <c r="H17" i="3" s="1"/>
  <c r="D18" i="3"/>
  <c r="H18" i="3" s="1"/>
  <c r="D19" i="3"/>
  <c r="H19" i="3" s="1"/>
  <c r="D20" i="3"/>
  <c r="H20" i="3" s="1"/>
  <c r="D21" i="3"/>
  <c r="H21" i="3" s="1"/>
  <c r="D22" i="3"/>
  <c r="H22" i="3" s="1"/>
  <c r="D23" i="3"/>
  <c r="H23" i="3" s="1"/>
  <c r="D24" i="3"/>
  <c r="H24" i="3" s="1"/>
  <c r="D25" i="3"/>
  <c r="H25" i="3" s="1"/>
  <c r="D26" i="3"/>
  <c r="H26" i="3" s="1"/>
  <c r="D5" i="3"/>
  <c r="H5" i="3" s="1"/>
  <c r="G4" i="3"/>
  <c r="G5" i="3"/>
  <c r="G6" i="3"/>
  <c r="G7" i="3"/>
  <c r="G8" i="3"/>
  <c r="G9" i="3"/>
  <c r="G10" i="3"/>
  <c r="G11" i="3"/>
  <c r="G12" i="3"/>
  <c r="G13" i="3"/>
  <c r="G14" i="3"/>
  <c r="G15" i="3"/>
  <c r="G16" i="3"/>
  <c r="G17" i="3"/>
  <c r="G18" i="3"/>
  <c r="G19" i="3"/>
  <c r="G20" i="3"/>
  <c r="G21" i="3"/>
  <c r="G22" i="3"/>
  <c r="G23" i="3"/>
  <c r="G24" i="3"/>
  <c r="G25" i="3"/>
  <c r="G26" i="3"/>
  <c r="G3" i="3"/>
  <c r="C68" i="2"/>
  <c r="H68" i="2" s="1"/>
  <c r="I68" i="2"/>
  <c r="J68" i="2"/>
  <c r="C69" i="2"/>
  <c r="H69" i="2" s="1"/>
  <c r="I69" i="2"/>
  <c r="J69" i="2"/>
  <c r="C70" i="2"/>
  <c r="H70" i="2" s="1"/>
  <c r="I70" i="2"/>
  <c r="J70" i="2"/>
  <c r="C71" i="2"/>
  <c r="H71" i="2" s="1"/>
  <c r="I71" i="2"/>
  <c r="J71" i="2"/>
  <c r="C72" i="2"/>
  <c r="H72" i="2" s="1"/>
  <c r="I72" i="2"/>
  <c r="J72" i="2"/>
  <c r="C73" i="2"/>
  <c r="H73" i="2" s="1"/>
  <c r="I73" i="2"/>
  <c r="J73" i="2"/>
  <c r="C74" i="2"/>
  <c r="H74" i="2" s="1"/>
  <c r="I74" i="2"/>
  <c r="J74" i="2"/>
  <c r="C75" i="2"/>
  <c r="H75" i="2" s="1"/>
  <c r="I75" i="2"/>
  <c r="J75" i="2"/>
  <c r="C76" i="2"/>
  <c r="H76" i="2" s="1"/>
  <c r="I76" i="2"/>
  <c r="J76" i="2"/>
  <c r="C77" i="2"/>
  <c r="H77" i="2" s="1"/>
  <c r="I77" i="2"/>
  <c r="J77" i="2"/>
  <c r="C78" i="2"/>
  <c r="H78" i="2" s="1"/>
  <c r="I78" i="2"/>
  <c r="J78" i="2"/>
  <c r="C79" i="2"/>
  <c r="H79" i="2" s="1"/>
  <c r="I79" i="2"/>
  <c r="J79" i="2"/>
  <c r="C80" i="2"/>
  <c r="H80" i="2" s="1"/>
  <c r="I80" i="2"/>
  <c r="J80" i="2"/>
  <c r="C81" i="2"/>
  <c r="H81" i="2" s="1"/>
  <c r="I81" i="2"/>
  <c r="J81" i="2"/>
  <c r="C82" i="2"/>
  <c r="H82" i="2" s="1"/>
  <c r="I82" i="2"/>
  <c r="J82" i="2"/>
  <c r="C83" i="2"/>
  <c r="H83" i="2" s="1"/>
  <c r="I83" i="2"/>
  <c r="J83" i="2"/>
  <c r="C84" i="2"/>
  <c r="H84" i="2" s="1"/>
  <c r="I84" i="2"/>
  <c r="J84" i="2"/>
  <c r="C85" i="2"/>
  <c r="H85" i="2" s="1"/>
  <c r="I85" i="2"/>
  <c r="J85" i="2"/>
  <c r="C86" i="2"/>
  <c r="H86" i="2" s="1"/>
  <c r="I86" i="2"/>
  <c r="J86" i="2"/>
  <c r="C87" i="2"/>
  <c r="H87" i="2" s="1"/>
  <c r="I87" i="2"/>
  <c r="J87" i="2"/>
  <c r="C88" i="2"/>
  <c r="H88" i="2" s="1"/>
  <c r="I88" i="2"/>
  <c r="J88" i="2"/>
  <c r="C89" i="2"/>
  <c r="H89" i="2" s="1"/>
  <c r="I89" i="2"/>
  <c r="J89" i="2"/>
  <c r="C90" i="2"/>
  <c r="H90" i="2" s="1"/>
  <c r="I90" i="2"/>
  <c r="J90" i="2"/>
  <c r="B91" i="2"/>
  <c r="H91" i="2" s="1"/>
  <c r="C91" i="2"/>
  <c r="I91" i="2"/>
  <c r="J91" i="2"/>
  <c r="J67" i="2"/>
  <c r="I67" i="2"/>
  <c r="C67" i="2"/>
  <c r="H67" i="2"/>
  <c r="F9" i="2"/>
  <c r="I9" i="2"/>
  <c r="F10" i="2"/>
  <c r="I10" i="2"/>
  <c r="F11" i="2"/>
  <c r="I11" i="2"/>
  <c r="F12" i="2"/>
  <c r="I12" i="2"/>
  <c r="F13" i="2"/>
  <c r="I13" i="2"/>
  <c r="F14" i="2"/>
  <c r="I14" i="2"/>
  <c r="F15" i="2"/>
  <c r="I15" i="2"/>
  <c r="F16" i="2"/>
  <c r="I16" i="2"/>
  <c r="F17" i="2"/>
  <c r="I17" i="2"/>
  <c r="F18" i="2"/>
  <c r="I18" i="2"/>
  <c r="F19" i="2"/>
  <c r="I19" i="2"/>
  <c r="F20" i="2"/>
  <c r="I20" i="2"/>
  <c r="F21" i="2"/>
  <c r="I21" i="2"/>
  <c r="F22" i="2"/>
  <c r="I22" i="2"/>
  <c r="F23" i="2"/>
  <c r="I23" i="2"/>
  <c r="F24" i="2"/>
  <c r="I24" i="2"/>
  <c r="F25" i="2"/>
  <c r="I25" i="2"/>
  <c r="F26" i="2"/>
  <c r="I26" i="2"/>
  <c r="F27" i="2"/>
  <c r="I27" i="2"/>
  <c r="F28" i="2"/>
  <c r="I28" i="2"/>
  <c r="F8" i="2"/>
  <c r="I8" i="2"/>
  <c r="E7" i="2"/>
  <c r="E8" i="2"/>
  <c r="E9" i="2"/>
  <c r="E10" i="2"/>
  <c r="E11" i="2"/>
  <c r="E12" i="2"/>
  <c r="E13" i="2"/>
  <c r="E14" i="2"/>
  <c r="E15" i="2"/>
  <c r="E16" i="2"/>
  <c r="E17" i="2"/>
  <c r="E18" i="2"/>
  <c r="E19" i="2"/>
  <c r="E20" i="2"/>
  <c r="E21" i="2"/>
  <c r="E22" i="2"/>
  <c r="E23" i="2"/>
  <c r="E24" i="2"/>
  <c r="E25" i="2"/>
  <c r="E26" i="2"/>
  <c r="E27" i="2"/>
  <c r="E28" i="2"/>
  <c r="E6" i="2"/>
</calcChain>
</file>

<file path=xl/sharedStrings.xml><?xml version="1.0" encoding="utf-8"?>
<sst xmlns="http://schemas.openxmlformats.org/spreadsheetml/2006/main" count="62" uniqueCount="31">
  <si>
    <t>This is another example of monitoring sector ACLs, but only penalizing for Total ACL overages.  The same applies for Wahoo as for Dolphin.  There are several years where the commercial sector went over their ACL, but the Total ACL was not exceeded (1987, 88, 90-94, etc.).  In this scenario, no action is taken.  in 1986, only the rec sector exceeded its ACL, however the Total ACL was also exceeded.  Only the rec sector is penalized here and in a payback situation, they would only pay back the Total overage, not the sector overage.  There are also several years, including 2007, where both sectors exceeded their sector ACLs.  In this situation, both sectors would be penalized.  In the case of paybacks, both sectors would pay back their sector overages.</t>
    <phoneticPr fontId="2" type="noConversion"/>
  </si>
  <si>
    <t>Commercial</t>
  </si>
  <si>
    <t>Total</t>
  </si>
  <si>
    <t>Total ACL</t>
  </si>
  <si>
    <t>Comm ACL</t>
  </si>
  <si>
    <t>Rec ACL</t>
  </si>
  <si>
    <t>Recreational</t>
  </si>
  <si>
    <t>Overages</t>
  </si>
  <si>
    <t>Rec</t>
  </si>
  <si>
    <t>Comm</t>
  </si>
  <si>
    <t>Dolphin Sector Landings and ACLs</t>
  </si>
  <si>
    <t>Wahoo Sector Landings and ACLs</t>
  </si>
  <si>
    <t>ACL</t>
  </si>
  <si>
    <t>3-Year Avg.</t>
  </si>
  <si>
    <t>Yearly Overage</t>
  </si>
  <si>
    <t>Avg. Overage</t>
  </si>
  <si>
    <t>Year</t>
  </si>
  <si>
    <t>Dolphin</t>
  </si>
  <si>
    <t>Wahoo</t>
  </si>
  <si>
    <t>Gray Snapper</t>
  </si>
  <si>
    <t>90% CI</t>
  </si>
  <si>
    <t>Modified Mean</t>
  </si>
  <si>
    <t>Mod Mean Overage</t>
  </si>
  <si>
    <t>Total Rec</t>
  </si>
  <si>
    <t>Avg Overage</t>
  </si>
  <si>
    <t>The species landings and graphs in this document are meant as examples to illustrate different methods of tracking recreational landings and implementing AMs.  The landings data is from the ACL database provided by SERO, except for the Wahoo 2010 landings.  This is a preliminary estimate and not a final landings number.  The 3-year average is calculated simply by taking the average of the current year's landings and the 2 previous year's landings.  The modified mean looks over a 5 year period, including the current year.  The largerst and smallest landings are dropped and then the average of the remaining 3 years is calculated.  The recreational ACLs here were calculated using the Council's preferred alternatives.  For Dolphin and Wahoo, the preferred alternative is:  (50%* average rec landings from 1999-2008)+(50%*average rec landings from 2006-2008).  For Gray Snapper, the preferreed alternative for calculating sector allocations is: (50%* average rec landings from 1999-2008)+(50%*average rec landings from 2006-2008).  The ACL for Dolphin is calculated at 85% of the ABC, where ABC=OFL.  For Wahoo, ACL=ABC=85% OFL.  For Gray Snapper, ACL=ABC=3rd highest landings from 99-08.  The 90% confidence intervals were calculated using MRFSS PSEs and assuming a CV of 10% for the headboat data.  Only the lower confidence bound is included in the graphs because that is the proposed alternative for tracking whether landings exceed the ACL in a given year.  A caveat with this, however, is that the MRFSS PSEs do not coincide with the data from the ACL database provided by SERO.  SEFSC uses a different algorithm for converting numbers to weight than MRFSS does.  Therefore, the PSEs for the data from SERO would be different than those from MRFSS.  However, the PSE estimates from NMFS were not available, so I used the MRFSS PSEs because they were the only numbers available to me.  Another issue with these examples has to do with the paybacks.  These data are historical data and when the landings occurred, these new ACLs and AMs were not in effect.  Therefore, the landings didn't react the same way as they would in a real life situation.  However, for the purposes of illustrating the possible effects of different regulations, it was felt that these landings trends would suffice.</t>
  </si>
  <si>
    <t>FMP Implemented</t>
  </si>
  <si>
    <t>The first thing to notice here about the two averages is that they both display a lag when there is a trend in the data.  For instance, look at the data from 2002-2006.  The landings fall very quickly under the ACL and stay there.  However, both of the averages lag that drop and remain well above the ACL for longer periods.  The actual landings fall below the ACL in 2003 and stay there.  The 3-year average doesn't drop below the ACL until 2004 (and just barely).  The modified mean doesn't come down below the ACL until 2006.  A similar issue is apparent when the landings trend up.  From 1992-1995, the landings steadily, and dramatically, increased.  The 3-year mean doesn't see that increase until 1995.  The modified mean trends upward, but slowly and steadily.  In 1995, the lower 90% CI goes above the ACL, indicating that we are over 90% sure the actual landings are above the ACL.  The 3-year average shows an overage in that year, but the modified mean doesn't.  In regards to the CI, the issue with this approach is what to do if the estimate goes above the ACL but the lower confidence bound does not.  Perhaps the answer here is to use a combination of methods.  For instance, in 1991, the estimate is over the ACL, but the CI is not.  Upon examination of the 2 averages, we see that neither exceeds the ACL.  In this situation, the conclusion might be to not take immediate action, but to monitor the landings more closely.  Perhaps implementing in-season monitoring for the next year to see what the landings do.  If they continue to increase, then action could be taken to prevent landings from exceeding the ACL again in the next year.  If landings go back down, as they did in 1992, then no action is necessary.</t>
  </si>
  <si>
    <t>Here again we see a significant lag in both the three-year average and the modified mean when the landings trend in either direction.  For example, landings from 2002 - 2006 show a decreasing trend and both averages lag that trend by at least a year, if not more.  The modified mean does a good job of mitigating the effect of the spike in 2007, however this spike is seen in every sector during 2007.  Therefore, it doesn't seem prudent to throw this point out just because it is higher than the other points around it.  The 3-year runnning average is significantly affected by this spike.  It causes the average to reamin above the ACL for 2 years after the spike, even though it is very clear that the landings are well below the ACL.  There are similar issues here with the 90% CI and the moving averages as seen in Dolphin.  In 2007, the modifed mean is below the lower 90% CI, but we are 90% sure that the actual landings are at or above that lower 90% CI.  In 1999 we have the same problem with bot the modified mean and the 3 year running average.  The same issue of what to do if the lower confidence bound is below the ACL but the estimate is above the ACL applies here.</t>
  </si>
  <si>
    <t>This example illustrates how the ACL would be monitotred for each sector, but only overages in the Total ACL would be addressed.  For this example, the annual landings estimates are compared to the ACL.  No running averages or CI were used.  Obviously, when both sectors are under their resepctive ACLs, then the Total ACL will not have been exceeded and everything is OK.  However, what happens when one sector exceeds its ACL, the other sector does not, and the Total ACL is not exceeded, as in 1990, 93, 96, etc.  In these years, the commercial fishery exceeded its ACL, but the Total ACL was not exceeded.  Therefore, no action would be taken.  There is also the situation when only one sector exceeds its ACL and the Total ACL is exceeded.  This happens in 2002.  The commercial sector is below its ACL, but the rec sector and the Total ACL have been exceeded.  In this situation, only the rec sector would be penalized.  In a payback situation, the rec sector would have to pay back the Total overage (2,943,122) instead of the overage of the rec ACL (which is 3,123,383).  When both sectors exceed their ACLs, then by definition, the Total ACL will be exceeded as in 1999, 2000, etc.  In this case, each sector would be penalized, and in a payback situation, each sector would pay back the overages from their sector ACLs.  In 1999, the commercial sector would pay back 195,904 and the rec sector would pay back 563,447.</t>
  </si>
  <si>
    <t>Gray Snapper was included here because it is a fishery where landings fluctuate up and down from year to year for a good portion of the time series.  Especially from 1986-1998, the 3-year average does a good job of smoothing the peaks and valleys in the data and representing the overall trend.  The modified mean works just as well during this time period.  These running averages tend to start falling apart as the data start to trend up and down in the later portion of the time series.  This is when we see the lag effect.  However, this species shows a possible scenario in which the problem with the CI can be addressed.  In 2003, the estimated landings exceed the ACL, but the lower 90% CI is well below the ACL.  However, the 3-year running average is also below the ACL.  Perhaps this could be one way of determining what to do in this situation.  Since both the 3-year running average and the lower 90% CI are below the ACL, then this might indicate not to take action, but perhaps to monitor closely to see what happens in the next year.  This dataset also shows a shortcoming of the modified mean.  In 2007, the estimate, the CI and the 3 year running average are all over hte ACL.  However, the modified mean is not.  It is pretty clear that this fishery is over the ACL in 2007, but the modified mean doesn't show that.  Of course, another way of looking at it is that this is only one spike above the ACL, then the landings drop back down again.  The modified mean does a better job of smoothing out the trend.  It shows an increase in the landings trend without all the inter-annual variability.  However, the 3 year running average stays above the ACL in 2008 when it is clear that the landings have fallen in that year to a point significantly below the ACL.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</si>
</sst>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8"/>
      <name val="Verdana"/>
    </font>
  </fonts>
  <fills count="8">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73">
    <xf numFmtId="0" fontId="0" fillId="0" borderId="0" xfId="0"/>
    <xf numFmtId="0" fontId="1" fillId="0" borderId="0" xfId="0" applyFont="1"/>
    <xf numFmtId="0" fontId="0" fillId="0" borderId="0" xfId="0" applyAlignment="1">
      <alignment horizontal="center"/>
    </xf>
    <xf numFmtId="0" fontId="1" fillId="0" borderId="0" xfId="0" applyFont="1" applyAlignment="1">
      <alignment horizontal="center"/>
    </xf>
    <xf numFmtId="3" fontId="0" fillId="0" borderId="0" xfId="0" applyNumberFormat="1" applyAlignment="1">
      <alignment horizontal="center"/>
    </xf>
    <xf numFmtId="3" fontId="0" fillId="0" borderId="4" xfId="0" applyNumberFormat="1" applyBorder="1" applyAlignment="1">
      <alignment horizontal="center"/>
    </xf>
    <xf numFmtId="3" fontId="0" fillId="0" borderId="5" xfId="0" applyNumberFormat="1" applyBorder="1" applyAlignment="1">
      <alignment horizontal="center"/>
    </xf>
    <xf numFmtId="3" fontId="0" fillId="0" borderId="6" xfId="0" applyNumberFormat="1" applyBorder="1" applyAlignment="1">
      <alignment horizontal="center"/>
    </xf>
    <xf numFmtId="3" fontId="0" fillId="0" borderId="7" xfId="0" applyNumberFormat="1" applyBorder="1" applyAlignment="1">
      <alignment horizontal="center"/>
    </xf>
    <xf numFmtId="0" fontId="1" fillId="0" borderId="0" xfId="0" applyFont="1" applyBorder="1" applyAlignment="1">
      <alignment horizontal="center"/>
    </xf>
    <xf numFmtId="3" fontId="0" fillId="0" borderId="0" xfId="0" applyNumberFormat="1" applyBorder="1" applyAlignment="1">
      <alignment horizontal="center"/>
    </xf>
    <xf numFmtId="3" fontId="0" fillId="0" borderId="8" xfId="0" applyNumberFormat="1" applyBorder="1" applyAlignment="1">
      <alignment horizontal="center"/>
    </xf>
    <xf numFmtId="0" fontId="0" fillId="0" borderId="5" xfId="0" applyBorder="1"/>
    <xf numFmtId="0" fontId="1" fillId="0" borderId="0" xfId="0" applyFont="1" applyBorder="1"/>
    <xf numFmtId="0" fontId="0" fillId="0" borderId="0" xfId="0" applyBorder="1"/>
    <xf numFmtId="0" fontId="1" fillId="0" borderId="0" xfId="0" applyNumberFormat="1" applyFont="1" applyAlignment="1">
      <alignment horizontal="center"/>
    </xf>
    <xf numFmtId="0" fontId="0" fillId="0" borderId="0" xfId="0" applyNumberFormat="1" applyFont="1" applyAlignment="1">
      <alignment horizontal="center"/>
    </xf>
    <xf numFmtId="3" fontId="0" fillId="0" borderId="0" xfId="0" applyNumberFormat="1" applyFont="1" applyAlignment="1">
      <alignment horizontal="center"/>
    </xf>
    <xf numFmtId="0" fontId="0" fillId="0" borderId="0" xfId="0" applyBorder="1" applyAlignment="1">
      <alignment horizontal="center"/>
    </xf>
    <xf numFmtId="0" fontId="1" fillId="0" borderId="1" xfId="0" applyFont="1" applyBorder="1" applyAlignment="1">
      <alignment horizontal="center"/>
    </xf>
    <xf numFmtId="0" fontId="1" fillId="0" borderId="3" xfId="0" applyFont="1" applyBorder="1" applyAlignment="1">
      <alignment horizontal="center"/>
    </xf>
    <xf numFmtId="0" fontId="1" fillId="0" borderId="2" xfId="0" applyFont="1" applyFill="1" applyBorder="1" applyAlignment="1">
      <alignment horizontal="center"/>
    </xf>
    <xf numFmtId="0" fontId="1" fillId="0" borderId="2" xfId="0" applyFont="1" applyBorder="1" applyAlignment="1">
      <alignment horizontal="center"/>
    </xf>
    <xf numFmtId="0" fontId="0" fillId="0" borderId="5" xfId="0" applyBorder="1" applyAlignment="1">
      <alignment horizontal="center"/>
    </xf>
    <xf numFmtId="3" fontId="0" fillId="2" borderId="0" xfId="0" applyNumberFormat="1" applyFill="1" applyAlignment="1">
      <alignment horizontal="center"/>
    </xf>
    <xf numFmtId="3" fontId="0" fillId="3" borderId="0" xfId="0" applyNumberFormat="1" applyFill="1" applyAlignment="1">
      <alignment horizontal="center"/>
    </xf>
    <xf numFmtId="3" fontId="0" fillId="4" borderId="0" xfId="0" applyNumberFormat="1" applyFill="1" applyAlignment="1">
      <alignment horizontal="center"/>
    </xf>
    <xf numFmtId="3" fontId="0" fillId="5" borderId="0" xfId="0" applyNumberFormat="1" applyFill="1" applyAlignment="1">
      <alignment horizontal="center"/>
    </xf>
    <xf numFmtId="3" fontId="0" fillId="6" borderId="0" xfId="0" applyNumberFormat="1" applyFill="1" applyAlignment="1">
      <alignment horizontal="center"/>
    </xf>
    <xf numFmtId="3" fontId="0" fillId="7" borderId="0" xfId="0" applyNumberFormat="1" applyFill="1" applyAlignment="1">
      <alignment horizontal="center"/>
    </xf>
    <xf numFmtId="0" fontId="1" fillId="2" borderId="0" xfId="0" applyFont="1" applyFill="1" applyAlignment="1">
      <alignment horizontal="center"/>
    </xf>
    <xf numFmtId="0" fontId="1" fillId="3" borderId="0" xfId="0" applyFont="1" applyFill="1" applyAlignment="1">
      <alignment horizontal="center"/>
    </xf>
    <xf numFmtId="0" fontId="1" fillId="4" borderId="0" xfId="0" applyFont="1" applyFill="1" applyAlignment="1">
      <alignment horizontal="center"/>
    </xf>
    <xf numFmtId="0" fontId="1" fillId="5" borderId="0" xfId="0" applyFont="1" applyFill="1" applyAlignment="1">
      <alignment horizontal="center"/>
    </xf>
    <xf numFmtId="0" fontId="1" fillId="7" borderId="0" xfId="0" applyFont="1" applyFill="1" applyAlignment="1">
      <alignment horizontal="center"/>
    </xf>
    <xf numFmtId="0" fontId="1" fillId="6" borderId="0" xfId="0" applyFont="1" applyFill="1" applyAlignment="1">
      <alignment horizontal="center"/>
    </xf>
    <xf numFmtId="0" fontId="0" fillId="0" borderId="3" xfId="0" applyBorder="1"/>
    <xf numFmtId="0" fontId="0" fillId="0" borderId="2" xfId="0" applyBorder="1"/>
    <xf numFmtId="0" fontId="1" fillId="0" borderId="1" xfId="0" applyFont="1" applyBorder="1"/>
    <xf numFmtId="0" fontId="1" fillId="0" borderId="4" xfId="0" applyFont="1" applyBorder="1" applyAlignment="1">
      <alignment horizontal="center"/>
    </xf>
    <xf numFmtId="0" fontId="1" fillId="0" borderId="5" xfId="0" applyFont="1" applyBorder="1" applyAlignment="1">
      <alignment horizontal="center"/>
    </xf>
    <xf numFmtId="3" fontId="1" fillId="5" borderId="0" xfId="0" applyNumberFormat="1" applyFont="1" applyFill="1" applyAlignment="1">
      <alignment horizontal="center"/>
    </xf>
    <xf numFmtId="0" fontId="0" fillId="2" borderId="0" xfId="0" applyFill="1"/>
    <xf numFmtId="3" fontId="0" fillId="2" borderId="0" xfId="0" applyNumberFormat="1" applyFill="1" applyBorder="1" applyAlignment="1">
      <alignment horizontal="center"/>
    </xf>
    <xf numFmtId="0" fontId="0" fillId="0" borderId="0" xfId="0" applyAlignment="1">
      <alignment vertical="top" wrapText="1"/>
    </xf>
    <xf numFmtId="0" fontId="0" fillId="0" borderId="1" xfId="0" applyBorder="1" applyAlignment="1">
      <alignment vertical="top" wrapText="1"/>
    </xf>
    <xf numFmtId="0" fontId="0" fillId="0" borderId="3" xfId="0" applyFont="1" applyBorder="1" applyAlignment="1">
      <alignment vertical="top" wrapText="1"/>
    </xf>
    <xf numFmtId="0" fontId="0" fillId="0" borderId="2" xfId="0" applyFont="1" applyBorder="1" applyAlignment="1">
      <alignment vertical="top" wrapText="1"/>
    </xf>
    <xf numFmtId="0" fontId="0" fillId="0" borderId="4" xfId="0" applyFont="1" applyBorder="1" applyAlignment="1">
      <alignment vertical="top" wrapText="1"/>
    </xf>
    <xf numFmtId="0" fontId="0" fillId="0" borderId="0" xfId="0" applyFont="1" applyAlignment="1">
      <alignment vertical="top" wrapText="1"/>
    </xf>
    <xf numFmtId="0" fontId="0" fillId="0" borderId="5" xfId="0" applyFont="1" applyBorder="1" applyAlignment="1">
      <alignment vertical="top" wrapText="1"/>
    </xf>
    <xf numFmtId="0" fontId="0" fillId="0" borderId="6" xfId="0" applyFont="1" applyBorder="1" applyAlignment="1">
      <alignment vertical="top" wrapText="1"/>
    </xf>
    <xf numFmtId="0" fontId="0" fillId="0" borderId="8" xfId="0" applyFont="1" applyBorder="1" applyAlignment="1">
      <alignment vertical="top" wrapText="1"/>
    </xf>
    <xf numFmtId="0" fontId="0" fillId="0" borderId="7" xfId="0" applyFont="1" applyBorder="1" applyAlignment="1">
      <alignment vertical="top"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8" xfId="0" applyBorder="1" applyAlignment="1">
      <alignment horizontal="left" vertical="top" wrapText="1"/>
    </xf>
    <xf numFmtId="0" fontId="0" fillId="0" borderId="7" xfId="0" applyBorder="1" applyAlignment="1">
      <alignment horizontal="left" vertical="top" wrapText="1"/>
    </xf>
    <xf numFmtId="0" fontId="0" fillId="0" borderId="0" xfId="0" applyFont="1" applyBorder="1" applyAlignment="1">
      <alignment vertical="top" wrapText="1"/>
    </xf>
    <xf numFmtId="0" fontId="0" fillId="0" borderId="3" xfId="0" applyBorder="1" applyAlignment="1">
      <alignment vertical="top" wrapText="1"/>
    </xf>
    <xf numFmtId="0" fontId="0" fillId="0" borderId="2" xfId="0" applyBorder="1" applyAlignment="1">
      <alignment vertical="top" wrapText="1"/>
    </xf>
    <xf numFmtId="0" fontId="0" fillId="0" borderId="4" xfId="0" applyBorder="1" applyAlignment="1">
      <alignment vertical="top" wrapText="1"/>
    </xf>
    <xf numFmtId="0" fontId="0" fillId="0" borderId="0"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8" xfId="0" applyBorder="1" applyAlignment="1">
      <alignment vertical="top" wrapText="1"/>
    </xf>
    <xf numFmtId="0" fontId="0" fillId="0" borderId="7" xfId="0" applyBorder="1" applyAlignment="1">
      <alignment vertical="top" wrapText="1"/>
    </xf>
    <xf numFmtId="0" fontId="0" fillId="0" borderId="0" xfId="0" applyNumberFormat="1" applyBorder="1" applyAlignment="1">
      <alignment horizontal="center"/>
    </xf>
  </cellXfs>
  <cellStyles count="1">
    <cellStyle name="Normal"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Recreational Dolphin Landings</a:t>
            </a:r>
          </a:p>
        </c:rich>
      </c:tx>
      <c:layout/>
      <c:overlay val="0"/>
    </c:title>
    <c:autoTitleDeleted val="0"/>
    <c:plotArea>
      <c:layout/>
      <c:scatterChart>
        <c:scatterStyle val="lineMarker"/>
        <c:varyColors val="0"/>
        <c:ser>
          <c:idx val="0"/>
          <c:order val="0"/>
          <c:tx>
            <c:strRef>
              <c:f>Dolphin!$B$3</c:f>
              <c:strCache>
                <c:ptCount val="1"/>
                <c:pt idx="0">
                  <c:v>Total Rec</c:v>
                </c:pt>
              </c:strCache>
            </c:strRef>
          </c:tx>
          <c:xVal>
            <c:numRef>
              <c:f>Dolphin!$A$4:$A$27</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Dolphin!$B$4:$B$27</c:f>
              <c:numCache>
                <c:formatCode>#,##0</c:formatCode>
                <c:ptCount val="24"/>
                <c:pt idx="0">
                  <c:v>8020227.8962143175</c:v>
                </c:pt>
                <c:pt idx="1">
                  <c:v>4547087.2758473419</c:v>
                </c:pt>
                <c:pt idx="2">
                  <c:v>6531685.5576165207</c:v>
                </c:pt>
                <c:pt idx="3">
                  <c:v>10982548.883375198</c:v>
                </c:pt>
                <c:pt idx="4">
                  <c:v>8266783.3419555407</c:v>
                </c:pt>
                <c:pt idx="5">
                  <c:v>12175672.705129541</c:v>
                </c:pt>
                <c:pt idx="6">
                  <c:v>6053800.9334215559</c:v>
                </c:pt>
                <c:pt idx="7">
                  <c:v>8400458.5555608422</c:v>
                </c:pt>
                <c:pt idx="8">
                  <c:v>11136890.976589836</c:v>
                </c:pt>
                <c:pt idx="9">
                  <c:v>14042074.676551998</c:v>
                </c:pt>
                <c:pt idx="10">
                  <c:v>8814824.9045414403</c:v>
                </c:pt>
                <c:pt idx="11">
                  <c:v>12826909.285560004</c:v>
                </c:pt>
                <c:pt idx="12">
                  <c:v>9233436.8193565216</c:v>
                </c:pt>
                <c:pt idx="13">
                  <c:v>11365865.568265419</c:v>
                </c:pt>
                <c:pt idx="14">
                  <c:v>14480439.561575154</c:v>
                </c:pt>
                <c:pt idx="15">
                  <c:v>14427498.616190443</c:v>
                </c:pt>
                <c:pt idx="16">
                  <c:v>13925801.130518444</c:v>
                </c:pt>
                <c:pt idx="17">
                  <c:v>9853858.0389170777</c:v>
                </c:pt>
                <c:pt idx="18">
                  <c:v>8232079.3443719912</c:v>
                </c:pt>
                <c:pt idx="19">
                  <c:v>9572694.5957969464</c:v>
                </c:pt>
                <c:pt idx="20">
                  <c:v>9534116.1456781663</c:v>
                </c:pt>
                <c:pt idx="21">
                  <c:v>10436658.898018552</c:v>
                </c:pt>
                <c:pt idx="22">
                  <c:v>8224344.4196081609</c:v>
                </c:pt>
                <c:pt idx="23">
                  <c:v>7516850.8410681281</c:v>
                </c:pt>
              </c:numCache>
            </c:numRef>
          </c:yVal>
          <c:smooth val="0"/>
        </c:ser>
        <c:ser>
          <c:idx val="1"/>
          <c:order val="1"/>
          <c:tx>
            <c:strRef>
              <c:f>Dolphin!$C$3</c:f>
              <c:strCache>
                <c:ptCount val="1"/>
                <c:pt idx="0">
                  <c:v>90% CI</c:v>
                </c:pt>
              </c:strCache>
            </c:strRef>
          </c:tx>
          <c:spPr>
            <a:ln>
              <a:solidFill>
                <a:schemeClr val="accent4"/>
              </a:solidFill>
            </a:ln>
          </c:spPr>
          <c:marker>
            <c:symbol val="star"/>
            <c:size val="7"/>
            <c:spPr>
              <a:ln>
                <a:solidFill>
                  <a:schemeClr val="accent4"/>
                </a:solidFill>
              </a:ln>
            </c:spPr>
          </c:marker>
          <c:xVal>
            <c:numRef>
              <c:f>Dolphin!$A$4:$A$27</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Dolphin!$C$4:$C$27</c:f>
              <c:numCache>
                <c:formatCode>#,##0</c:formatCode>
                <c:ptCount val="24"/>
                <c:pt idx="0">
                  <c:v>5179772.5785350613</c:v>
                </c:pt>
                <c:pt idx="1">
                  <c:v>3530941.9807751058</c:v>
                </c:pt>
                <c:pt idx="2">
                  <c:v>4819739.8321274621</c:v>
                </c:pt>
                <c:pt idx="3">
                  <c:v>9016751.3531424664</c:v>
                </c:pt>
                <c:pt idx="4">
                  <c:v>6233920.7988968845</c:v>
                </c:pt>
                <c:pt idx="5">
                  <c:v>10270111.923268788</c:v>
                </c:pt>
                <c:pt idx="6">
                  <c:v>5066262.8675811402</c:v>
                </c:pt>
                <c:pt idx="7">
                  <c:v>7168911.6626283294</c:v>
                </c:pt>
                <c:pt idx="8">
                  <c:v>9182490.0007776134</c:v>
                </c:pt>
                <c:pt idx="9">
                  <c:v>11939315.136639923</c:v>
                </c:pt>
                <c:pt idx="10">
                  <c:v>7231660.5407385267</c:v>
                </c:pt>
                <c:pt idx="11">
                  <c:v>10727580.154253891</c:v>
                </c:pt>
                <c:pt idx="12">
                  <c:v>7838557.0943657961</c:v>
                </c:pt>
                <c:pt idx="13">
                  <c:v>9780485.1472853981</c:v>
                </c:pt>
                <c:pt idx="14">
                  <c:v>12493105.025839755</c:v>
                </c:pt>
                <c:pt idx="15">
                  <c:v>12259165.276461955</c:v>
                </c:pt>
                <c:pt idx="16">
                  <c:v>11934428.099196954</c:v>
                </c:pt>
                <c:pt idx="17">
                  <c:v>8209365.0444366205</c:v>
                </c:pt>
                <c:pt idx="18">
                  <c:v>6860701.8715814725</c:v>
                </c:pt>
                <c:pt idx="19">
                  <c:v>4847352.231636689</c:v>
                </c:pt>
                <c:pt idx="20">
                  <c:v>6453980.9733714983</c:v>
                </c:pt>
                <c:pt idx="21">
                  <c:v>6782274.1754331011</c:v>
                </c:pt>
                <c:pt idx="22">
                  <c:v>5539486.1914789919</c:v>
                </c:pt>
                <c:pt idx="23">
                  <c:v>5888238.4492865168</c:v>
                </c:pt>
              </c:numCache>
            </c:numRef>
          </c:yVal>
          <c:smooth val="0"/>
        </c:ser>
        <c:ser>
          <c:idx val="3"/>
          <c:order val="2"/>
          <c:tx>
            <c:strRef>
              <c:f>Dolphin!$E$3</c:f>
              <c:strCache>
                <c:ptCount val="1"/>
                <c:pt idx="0">
                  <c:v>3-Year Avg.</c:v>
                </c:pt>
              </c:strCache>
            </c:strRef>
          </c:tx>
          <c:spPr>
            <a:ln>
              <a:solidFill>
                <a:schemeClr val="accent2"/>
              </a:solidFill>
            </a:ln>
          </c:spPr>
          <c:marker>
            <c:symbol val="circle"/>
            <c:size val="7"/>
            <c:spPr>
              <a:solidFill>
                <a:schemeClr val="accent2"/>
              </a:solidFill>
              <a:ln>
                <a:solidFill>
                  <a:schemeClr val="accent2"/>
                </a:solidFill>
              </a:ln>
            </c:spPr>
          </c:marker>
          <c:xVal>
            <c:numRef>
              <c:f>Dolphin!$A$4:$A$27</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Dolphin!$E$4:$E$27</c:f>
              <c:numCache>
                <c:formatCode>#,##0</c:formatCode>
                <c:ptCount val="24"/>
                <c:pt idx="2">
                  <c:v>6366333.5765593937</c:v>
                </c:pt>
                <c:pt idx="3">
                  <c:v>7353773.9056130201</c:v>
                </c:pt>
                <c:pt idx="4">
                  <c:v>8593672.5943157524</c:v>
                </c:pt>
                <c:pt idx="5">
                  <c:v>10475001.643486761</c:v>
                </c:pt>
                <c:pt idx="6">
                  <c:v>8832085.6601688806</c:v>
                </c:pt>
                <c:pt idx="7">
                  <c:v>8876644.0647039805</c:v>
                </c:pt>
                <c:pt idx="8">
                  <c:v>8530383.4885240775</c:v>
                </c:pt>
                <c:pt idx="9">
                  <c:v>11193141.402900891</c:v>
                </c:pt>
                <c:pt idx="10">
                  <c:v>11331263.519227758</c:v>
                </c:pt>
                <c:pt idx="11">
                  <c:v>11894602.955551147</c:v>
                </c:pt>
                <c:pt idx="12">
                  <c:v>10291723.669819323</c:v>
                </c:pt>
                <c:pt idx="13">
                  <c:v>11142070.557727316</c:v>
                </c:pt>
                <c:pt idx="14">
                  <c:v>11693247.31639903</c:v>
                </c:pt>
                <c:pt idx="15">
                  <c:v>13424601.248677006</c:v>
                </c:pt>
                <c:pt idx="16">
                  <c:v>14277913.102761349</c:v>
                </c:pt>
                <c:pt idx="17">
                  <c:v>12735719.261875322</c:v>
                </c:pt>
                <c:pt idx="18">
                  <c:v>10670579.504602505</c:v>
                </c:pt>
                <c:pt idx="19">
                  <c:v>9219543.9930286724</c:v>
                </c:pt>
                <c:pt idx="20">
                  <c:v>9112963.3619490359</c:v>
                </c:pt>
                <c:pt idx="21">
                  <c:v>9847823.2131645549</c:v>
                </c:pt>
                <c:pt idx="22">
                  <c:v>9398373.1544349585</c:v>
                </c:pt>
                <c:pt idx="23">
                  <c:v>8725951.3862316143</c:v>
                </c:pt>
              </c:numCache>
            </c:numRef>
          </c:yVal>
          <c:smooth val="0"/>
        </c:ser>
        <c:ser>
          <c:idx val="4"/>
          <c:order val="3"/>
          <c:tx>
            <c:strRef>
              <c:f>Dolphin!$F$3</c:f>
              <c:strCache>
                <c:ptCount val="1"/>
                <c:pt idx="0">
                  <c:v>Modified Mean</c:v>
                </c:pt>
              </c:strCache>
            </c:strRef>
          </c:tx>
          <c:spPr>
            <a:ln>
              <a:solidFill>
                <a:schemeClr val="accent3"/>
              </a:solidFill>
            </a:ln>
          </c:spPr>
          <c:marker>
            <c:symbol val="triangle"/>
            <c:size val="7"/>
            <c:spPr>
              <a:solidFill>
                <a:schemeClr val="accent3"/>
              </a:solidFill>
              <a:ln>
                <a:solidFill>
                  <a:schemeClr val="accent3"/>
                </a:solidFill>
              </a:ln>
            </c:spPr>
          </c:marker>
          <c:xVal>
            <c:numRef>
              <c:f>Dolphin!$A$8:$A$27</c:f>
              <c:numCache>
                <c:formatCode>General</c:formatCode>
                <c:ptCount val="2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numCache>
            </c:numRef>
          </c:xVal>
          <c:yVal>
            <c:numRef>
              <c:f>Dolphin!$F$8:$F$27</c:f>
              <c:numCache>
                <c:formatCode>#,##0</c:formatCode>
                <c:ptCount val="20"/>
                <c:pt idx="0">
                  <c:v>7606232.2652621269</c:v>
                </c:pt>
                <c:pt idx="1">
                  <c:v>8593672.5943157542</c:v>
                </c:pt>
                <c:pt idx="2">
                  <c:v>8593672.5943157542</c:v>
                </c:pt>
                <c:pt idx="3">
                  <c:v>9216596.9269638639</c:v>
                </c:pt>
                <c:pt idx="4">
                  <c:v>9268044.2913687397</c:v>
                </c:pt>
                <c:pt idx="5">
                  <c:v>10571007.41242674</c:v>
                </c:pt>
                <c:pt idx="6">
                  <c:v>9450724.8122307062</c:v>
                </c:pt>
                <c:pt idx="7">
                  <c:v>10926208.388897093</c:v>
                </c:pt>
                <c:pt idx="8">
                  <c:v>11065745.693835454</c:v>
                </c:pt>
                <c:pt idx="9">
                  <c:v>11142070.557727315</c:v>
                </c:pt>
                <c:pt idx="10">
                  <c:v>11142070.557727315</c:v>
                </c:pt>
                <c:pt idx="11">
                  <c:v>12873424.49000529</c:v>
                </c:pt>
                <c:pt idx="12">
                  <c:v>13239721.7716581</c:v>
                </c:pt>
                <c:pt idx="13">
                  <c:v>13239721.771658102</c:v>
                </c:pt>
                <c:pt idx="14">
                  <c:v>12735719.261875324</c:v>
                </c:pt>
                <c:pt idx="15">
                  <c:v>11117451.255077489</c:v>
                </c:pt>
                <c:pt idx="16">
                  <c:v>9653556.2601307314</c:v>
                </c:pt>
                <c:pt idx="17">
                  <c:v>9653556.2601307314</c:v>
                </c:pt>
                <c:pt idx="18">
                  <c:v>9112963.361949034</c:v>
                </c:pt>
                <c:pt idx="19">
                  <c:v>9110385.0536944252</c:v>
                </c:pt>
              </c:numCache>
            </c:numRef>
          </c:yVal>
          <c:smooth val="0"/>
        </c:ser>
        <c:ser>
          <c:idx val="2"/>
          <c:order val="4"/>
          <c:tx>
            <c:strRef>
              <c:f>Dolphin!$D$3</c:f>
              <c:strCache>
                <c:ptCount val="1"/>
                <c:pt idx="0">
                  <c:v>ACL</c:v>
                </c:pt>
              </c:strCache>
            </c:strRef>
          </c:tx>
          <c:spPr>
            <a:ln>
              <a:solidFill>
                <a:schemeClr val="accent3">
                  <a:lumMod val="50000"/>
                </a:schemeClr>
              </a:solidFill>
            </a:ln>
          </c:spPr>
          <c:marker>
            <c:symbol val="none"/>
          </c:marker>
          <c:xVal>
            <c:numRef>
              <c:f>Dolphin!$A$4:$A$27</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Dolphin!$D$4:$D$27</c:f>
              <c:numCache>
                <c:formatCode>#,##0</c:formatCode>
                <c:ptCount val="24"/>
                <c:pt idx="0">
                  <c:v>10802418.450862501</c:v>
                </c:pt>
                <c:pt idx="1">
                  <c:v>10802418.450862501</c:v>
                </c:pt>
                <c:pt idx="2">
                  <c:v>10802418.450862501</c:v>
                </c:pt>
                <c:pt idx="3">
                  <c:v>10802418.450862501</c:v>
                </c:pt>
                <c:pt idx="4">
                  <c:v>10802418.450862501</c:v>
                </c:pt>
                <c:pt idx="5">
                  <c:v>10802418.450862501</c:v>
                </c:pt>
                <c:pt idx="6">
                  <c:v>10802418.450862501</c:v>
                </c:pt>
                <c:pt idx="7">
                  <c:v>10802418.450862501</c:v>
                </c:pt>
                <c:pt idx="8">
                  <c:v>10802418.450862501</c:v>
                </c:pt>
                <c:pt idx="9">
                  <c:v>10802418.450862501</c:v>
                </c:pt>
                <c:pt idx="10">
                  <c:v>10802418.450862501</c:v>
                </c:pt>
                <c:pt idx="11">
                  <c:v>10802418.450862501</c:v>
                </c:pt>
                <c:pt idx="12">
                  <c:v>10802418.450862501</c:v>
                </c:pt>
                <c:pt idx="13">
                  <c:v>10802418.450862501</c:v>
                </c:pt>
                <c:pt idx="14">
                  <c:v>10802418.450862501</c:v>
                </c:pt>
                <c:pt idx="15">
                  <c:v>10802418.450862501</c:v>
                </c:pt>
                <c:pt idx="16">
                  <c:v>10802418.450862501</c:v>
                </c:pt>
                <c:pt idx="17">
                  <c:v>10802418.450862501</c:v>
                </c:pt>
                <c:pt idx="18">
                  <c:v>10802418.450862501</c:v>
                </c:pt>
                <c:pt idx="19">
                  <c:v>10802418.450862501</c:v>
                </c:pt>
                <c:pt idx="20">
                  <c:v>10802418.450862501</c:v>
                </c:pt>
                <c:pt idx="21">
                  <c:v>10802418.450862501</c:v>
                </c:pt>
                <c:pt idx="22">
                  <c:v>10802418.450862501</c:v>
                </c:pt>
                <c:pt idx="23">
                  <c:v>10802418.450862501</c:v>
                </c:pt>
              </c:numCache>
            </c:numRef>
          </c:yVal>
          <c:smooth val="0"/>
        </c:ser>
        <c:ser>
          <c:idx val="5"/>
          <c:order val="5"/>
          <c:tx>
            <c:strRef>
              <c:f>Dolphin!$P$3</c:f>
              <c:strCache>
                <c:ptCount val="1"/>
                <c:pt idx="0">
                  <c:v>FMP Implemented</c:v>
                </c:pt>
              </c:strCache>
            </c:strRef>
          </c:tx>
          <c:spPr>
            <a:ln>
              <a:solidFill>
                <a:schemeClr val="tx1"/>
              </a:solidFill>
            </a:ln>
          </c:spPr>
          <c:marker>
            <c:symbol val="none"/>
          </c:marker>
          <c:xVal>
            <c:numRef>
              <c:f>Dolphin!$O$4:$O$5</c:f>
              <c:numCache>
                <c:formatCode>General</c:formatCode>
                <c:ptCount val="2"/>
                <c:pt idx="0">
                  <c:v>2004</c:v>
                </c:pt>
                <c:pt idx="1">
                  <c:v>2004</c:v>
                </c:pt>
              </c:numCache>
            </c:numRef>
          </c:xVal>
          <c:yVal>
            <c:numRef>
              <c:f>Dolphin!$P$4:$P$5</c:f>
              <c:numCache>
                <c:formatCode>#,##0</c:formatCode>
                <c:ptCount val="2"/>
                <c:pt idx="0" formatCode="General">
                  <c:v>0</c:v>
                </c:pt>
                <c:pt idx="1">
                  <c:v>16000000</c:v>
                </c:pt>
              </c:numCache>
            </c:numRef>
          </c:yVal>
          <c:smooth val="0"/>
        </c:ser>
        <c:dLbls>
          <c:showLegendKey val="0"/>
          <c:showVal val="0"/>
          <c:showCatName val="0"/>
          <c:showSerName val="0"/>
          <c:showPercent val="0"/>
          <c:showBubbleSize val="0"/>
        </c:dLbls>
        <c:axId val="53434624"/>
        <c:axId val="53444608"/>
      </c:scatterChart>
      <c:valAx>
        <c:axId val="53434624"/>
        <c:scaling>
          <c:orientation val="minMax"/>
          <c:max val="2009"/>
          <c:min val="1986"/>
        </c:scaling>
        <c:delete val="0"/>
        <c:axPos val="b"/>
        <c:numFmt formatCode="General" sourceLinked="1"/>
        <c:majorTickMark val="out"/>
        <c:minorTickMark val="none"/>
        <c:tickLblPos val="nextTo"/>
        <c:crossAx val="53444608"/>
        <c:crosses val="autoZero"/>
        <c:crossBetween val="midCat"/>
      </c:valAx>
      <c:valAx>
        <c:axId val="53444608"/>
        <c:scaling>
          <c:orientation val="minMax"/>
          <c:max val="16000000"/>
        </c:scaling>
        <c:delete val="0"/>
        <c:axPos val="l"/>
        <c:majorGridlines/>
        <c:numFmt formatCode="#,##0" sourceLinked="1"/>
        <c:majorTickMark val="out"/>
        <c:minorTickMark val="none"/>
        <c:tickLblPos val="nextTo"/>
        <c:crossAx val="534346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Dolphin!$B$61</c:f>
              <c:strCache>
                <c:ptCount val="1"/>
                <c:pt idx="0">
                  <c:v>Commercial</c:v>
                </c:pt>
              </c:strCache>
            </c:strRef>
          </c:tx>
          <c:spPr>
            <a:ln>
              <a:solidFill>
                <a:schemeClr val="accent3"/>
              </a:solidFill>
            </a:ln>
          </c:spPr>
          <c:marker>
            <c:symbol val="triangle"/>
            <c:size val="7"/>
            <c:spPr>
              <a:solidFill>
                <a:schemeClr val="accent3"/>
              </a:solidFill>
              <a:ln>
                <a:solidFill>
                  <a:schemeClr val="accent3"/>
                </a:solidFill>
              </a:ln>
            </c:spPr>
          </c:marker>
          <c:xVal>
            <c:numRef>
              <c:f>Dolphin!$A$62:$A$85</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Dolphin!$B$62:$B$85</c:f>
              <c:numCache>
                <c:formatCode>#,##0</c:formatCode>
                <c:ptCount val="24"/>
                <c:pt idx="0">
                  <c:v>509343</c:v>
                </c:pt>
                <c:pt idx="1">
                  <c:v>468464</c:v>
                </c:pt>
                <c:pt idx="2">
                  <c:v>495139</c:v>
                </c:pt>
                <c:pt idx="3">
                  <c:v>1063399</c:v>
                </c:pt>
                <c:pt idx="4">
                  <c:v>1016215</c:v>
                </c:pt>
                <c:pt idx="5">
                  <c:v>1602698</c:v>
                </c:pt>
                <c:pt idx="6">
                  <c:v>667183</c:v>
                </c:pt>
                <c:pt idx="7">
                  <c:v>934393</c:v>
                </c:pt>
                <c:pt idx="8">
                  <c:v>1200064</c:v>
                </c:pt>
                <c:pt idx="9">
                  <c:v>2136532</c:v>
                </c:pt>
                <c:pt idx="10">
                  <c:v>1220769</c:v>
                </c:pt>
                <c:pt idx="11">
                  <c:v>1602230</c:v>
                </c:pt>
                <c:pt idx="12">
                  <c:v>822444</c:v>
                </c:pt>
                <c:pt idx="13">
                  <c:v>1046580</c:v>
                </c:pt>
                <c:pt idx="14">
                  <c:v>987623</c:v>
                </c:pt>
                <c:pt idx="15">
                  <c:v>764823</c:v>
                </c:pt>
                <c:pt idx="16">
                  <c:v>670415</c:v>
                </c:pt>
                <c:pt idx="17">
                  <c:v>722921</c:v>
                </c:pt>
                <c:pt idx="18">
                  <c:v>856517</c:v>
                </c:pt>
                <c:pt idx="19">
                  <c:v>576671</c:v>
                </c:pt>
                <c:pt idx="20">
                  <c:v>650004</c:v>
                </c:pt>
                <c:pt idx="21">
                  <c:v>967151</c:v>
                </c:pt>
                <c:pt idx="22">
                  <c:v>780818</c:v>
                </c:pt>
                <c:pt idx="23">
                  <c:v>1135531</c:v>
                </c:pt>
              </c:numCache>
            </c:numRef>
          </c:yVal>
          <c:smooth val="0"/>
        </c:ser>
        <c:ser>
          <c:idx val="1"/>
          <c:order val="1"/>
          <c:tx>
            <c:strRef>
              <c:f>Dolphin!$C$61</c:f>
              <c:strCache>
                <c:ptCount val="1"/>
                <c:pt idx="0">
                  <c:v>Comm ACL</c:v>
                </c:pt>
              </c:strCache>
            </c:strRef>
          </c:tx>
          <c:spPr>
            <a:ln>
              <a:solidFill>
                <a:schemeClr val="accent3">
                  <a:lumMod val="75000"/>
                </a:schemeClr>
              </a:solidFill>
            </a:ln>
          </c:spPr>
          <c:marker>
            <c:symbol val="none"/>
          </c:marker>
          <c:xVal>
            <c:numRef>
              <c:f>Dolphin!$A$62:$A$85</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Dolphin!$C$62:$C$85</c:f>
              <c:numCache>
                <c:formatCode>#,##0</c:formatCode>
                <c:ptCount val="24"/>
                <c:pt idx="0">
                  <c:v>850675.88663750002</c:v>
                </c:pt>
                <c:pt idx="1">
                  <c:v>850675.88663750002</c:v>
                </c:pt>
                <c:pt idx="2">
                  <c:v>850675.88663750002</c:v>
                </c:pt>
                <c:pt idx="3">
                  <c:v>850675.88663750002</c:v>
                </c:pt>
                <c:pt idx="4">
                  <c:v>850675.88663750002</c:v>
                </c:pt>
                <c:pt idx="5">
                  <c:v>850675.88663750002</c:v>
                </c:pt>
                <c:pt idx="6">
                  <c:v>850675.88663750002</c:v>
                </c:pt>
                <c:pt idx="7">
                  <c:v>850675.88663750002</c:v>
                </c:pt>
                <c:pt idx="8">
                  <c:v>850675.88663750002</c:v>
                </c:pt>
                <c:pt idx="9">
                  <c:v>850675.88663750002</c:v>
                </c:pt>
                <c:pt idx="10">
                  <c:v>850675.88663750002</c:v>
                </c:pt>
                <c:pt idx="11">
                  <c:v>850675.88663750002</c:v>
                </c:pt>
                <c:pt idx="12">
                  <c:v>850675.88663750002</c:v>
                </c:pt>
                <c:pt idx="13">
                  <c:v>850675.88663750002</c:v>
                </c:pt>
                <c:pt idx="14">
                  <c:v>850675.88663750002</c:v>
                </c:pt>
                <c:pt idx="15">
                  <c:v>850675.88663750002</c:v>
                </c:pt>
                <c:pt idx="16">
                  <c:v>850675.88663750002</c:v>
                </c:pt>
                <c:pt idx="17">
                  <c:v>850675.88663750002</c:v>
                </c:pt>
                <c:pt idx="18">
                  <c:v>850675.88663750002</c:v>
                </c:pt>
                <c:pt idx="19">
                  <c:v>850675.88663750002</c:v>
                </c:pt>
                <c:pt idx="20">
                  <c:v>850675.88663750002</c:v>
                </c:pt>
                <c:pt idx="21">
                  <c:v>850675.88663750002</c:v>
                </c:pt>
                <c:pt idx="22">
                  <c:v>850675.88663750002</c:v>
                </c:pt>
                <c:pt idx="23">
                  <c:v>850675.88663750002</c:v>
                </c:pt>
              </c:numCache>
            </c:numRef>
          </c:yVal>
          <c:smooth val="0"/>
        </c:ser>
        <c:dLbls>
          <c:showLegendKey val="0"/>
          <c:showVal val="0"/>
          <c:showCatName val="0"/>
          <c:showSerName val="0"/>
          <c:showPercent val="0"/>
          <c:showBubbleSize val="0"/>
        </c:dLbls>
        <c:axId val="55328768"/>
        <c:axId val="55330304"/>
      </c:scatterChart>
      <c:valAx>
        <c:axId val="55328768"/>
        <c:scaling>
          <c:orientation val="minMax"/>
          <c:max val="2009"/>
          <c:min val="1986"/>
        </c:scaling>
        <c:delete val="0"/>
        <c:axPos val="b"/>
        <c:numFmt formatCode="General" sourceLinked="1"/>
        <c:majorTickMark val="out"/>
        <c:minorTickMark val="none"/>
        <c:tickLblPos val="nextTo"/>
        <c:crossAx val="55330304"/>
        <c:crosses val="autoZero"/>
        <c:crossBetween val="midCat"/>
      </c:valAx>
      <c:valAx>
        <c:axId val="55330304"/>
        <c:scaling>
          <c:orientation val="minMax"/>
        </c:scaling>
        <c:delete val="0"/>
        <c:axPos val="l"/>
        <c:majorGridlines/>
        <c:numFmt formatCode="#,##0" sourceLinked="1"/>
        <c:majorTickMark val="out"/>
        <c:minorTickMark val="none"/>
        <c:tickLblPos val="nextTo"/>
        <c:crossAx val="553287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Dolphin!$D$61</c:f>
              <c:strCache>
                <c:ptCount val="1"/>
                <c:pt idx="0">
                  <c:v>Recreational</c:v>
                </c:pt>
              </c:strCache>
            </c:strRef>
          </c:tx>
          <c:spPr>
            <a:ln>
              <a:solidFill>
                <a:schemeClr val="accent4"/>
              </a:solidFill>
            </a:ln>
          </c:spPr>
          <c:marker>
            <c:symbol val="square"/>
            <c:size val="7"/>
            <c:spPr>
              <a:solidFill>
                <a:schemeClr val="accent4"/>
              </a:solidFill>
              <a:ln>
                <a:solidFill>
                  <a:schemeClr val="accent4"/>
                </a:solidFill>
              </a:ln>
            </c:spPr>
          </c:marker>
          <c:xVal>
            <c:numRef>
              <c:f>Dolphin!$A$62:$A$85</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Dolphin!$D$62:$D$85</c:f>
              <c:numCache>
                <c:formatCode>#,##0</c:formatCode>
                <c:ptCount val="24"/>
                <c:pt idx="0">
                  <c:v>8020227.8962143175</c:v>
                </c:pt>
                <c:pt idx="1">
                  <c:v>4547087.2758473419</c:v>
                </c:pt>
                <c:pt idx="2">
                  <c:v>6531685.5576165207</c:v>
                </c:pt>
                <c:pt idx="3">
                  <c:v>10982548.883375198</c:v>
                </c:pt>
                <c:pt idx="4">
                  <c:v>8266783.3419555407</c:v>
                </c:pt>
                <c:pt idx="5">
                  <c:v>12175672.705129541</c:v>
                </c:pt>
                <c:pt idx="6">
                  <c:v>6053800.9334215559</c:v>
                </c:pt>
                <c:pt idx="7">
                  <c:v>8400458.5555608422</c:v>
                </c:pt>
                <c:pt idx="8">
                  <c:v>11136890.976589836</c:v>
                </c:pt>
                <c:pt idx="9">
                  <c:v>14042074.676551998</c:v>
                </c:pt>
                <c:pt idx="10">
                  <c:v>8814824.9045414403</c:v>
                </c:pt>
                <c:pt idx="11">
                  <c:v>12826909.285560004</c:v>
                </c:pt>
                <c:pt idx="12">
                  <c:v>9233436.8193565216</c:v>
                </c:pt>
                <c:pt idx="13">
                  <c:v>11365865.568265419</c:v>
                </c:pt>
                <c:pt idx="14">
                  <c:v>14480439.561575154</c:v>
                </c:pt>
                <c:pt idx="15">
                  <c:v>14427498.616190443</c:v>
                </c:pt>
                <c:pt idx="16">
                  <c:v>13925801.130518444</c:v>
                </c:pt>
                <c:pt idx="17">
                  <c:v>9853858.0389170777</c:v>
                </c:pt>
                <c:pt idx="18">
                  <c:v>8232079.3443719912</c:v>
                </c:pt>
                <c:pt idx="19">
                  <c:v>9572694.5957969464</c:v>
                </c:pt>
                <c:pt idx="20">
                  <c:v>9534116.1456781663</c:v>
                </c:pt>
                <c:pt idx="21">
                  <c:v>10436658.898018552</c:v>
                </c:pt>
                <c:pt idx="22">
                  <c:v>8224344.4196081609</c:v>
                </c:pt>
                <c:pt idx="23">
                  <c:v>7516850.8410681281</c:v>
                </c:pt>
              </c:numCache>
            </c:numRef>
          </c:yVal>
          <c:smooth val="0"/>
        </c:ser>
        <c:ser>
          <c:idx val="1"/>
          <c:order val="1"/>
          <c:tx>
            <c:strRef>
              <c:f>Dolphin!$E$61</c:f>
              <c:strCache>
                <c:ptCount val="1"/>
                <c:pt idx="0">
                  <c:v>Rec ACL</c:v>
                </c:pt>
              </c:strCache>
            </c:strRef>
          </c:tx>
          <c:spPr>
            <a:ln>
              <a:solidFill>
                <a:schemeClr val="accent4">
                  <a:lumMod val="75000"/>
                </a:schemeClr>
              </a:solidFill>
            </a:ln>
          </c:spPr>
          <c:marker>
            <c:symbol val="none"/>
          </c:marker>
          <c:xVal>
            <c:numRef>
              <c:f>Dolphin!$A$62:$A$85</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Dolphin!$E$62:$E$85</c:f>
              <c:numCache>
                <c:formatCode>#,##0</c:formatCode>
                <c:ptCount val="24"/>
                <c:pt idx="0">
                  <c:v>10802418.450862501</c:v>
                </c:pt>
                <c:pt idx="1">
                  <c:v>10802418.450862501</c:v>
                </c:pt>
                <c:pt idx="2">
                  <c:v>10802418.450862501</c:v>
                </c:pt>
                <c:pt idx="3">
                  <c:v>10802418.450862501</c:v>
                </c:pt>
                <c:pt idx="4">
                  <c:v>10802418.450862501</c:v>
                </c:pt>
                <c:pt idx="5">
                  <c:v>10802418.450862501</c:v>
                </c:pt>
                <c:pt idx="6">
                  <c:v>10802418.450862501</c:v>
                </c:pt>
                <c:pt idx="7">
                  <c:v>10802418.450862501</c:v>
                </c:pt>
                <c:pt idx="8">
                  <c:v>10802418.450862501</c:v>
                </c:pt>
                <c:pt idx="9">
                  <c:v>10802418.450862501</c:v>
                </c:pt>
                <c:pt idx="10">
                  <c:v>10802418.450862501</c:v>
                </c:pt>
                <c:pt idx="11">
                  <c:v>10802418.450862501</c:v>
                </c:pt>
                <c:pt idx="12">
                  <c:v>10802418.450862501</c:v>
                </c:pt>
                <c:pt idx="13">
                  <c:v>10802418.450862501</c:v>
                </c:pt>
                <c:pt idx="14">
                  <c:v>10802418.450862501</c:v>
                </c:pt>
                <c:pt idx="15">
                  <c:v>10802418.450862501</c:v>
                </c:pt>
                <c:pt idx="16">
                  <c:v>10802418.450862501</c:v>
                </c:pt>
                <c:pt idx="17">
                  <c:v>10802418.450862501</c:v>
                </c:pt>
                <c:pt idx="18">
                  <c:v>10802418.450862501</c:v>
                </c:pt>
                <c:pt idx="19">
                  <c:v>10802418.450862501</c:v>
                </c:pt>
                <c:pt idx="20">
                  <c:v>10802418.450862501</c:v>
                </c:pt>
                <c:pt idx="21">
                  <c:v>10802418.450862501</c:v>
                </c:pt>
                <c:pt idx="22">
                  <c:v>10802418.450862501</c:v>
                </c:pt>
                <c:pt idx="23">
                  <c:v>10802418.450862501</c:v>
                </c:pt>
              </c:numCache>
            </c:numRef>
          </c:yVal>
          <c:smooth val="0"/>
        </c:ser>
        <c:dLbls>
          <c:showLegendKey val="0"/>
          <c:showVal val="0"/>
          <c:showCatName val="0"/>
          <c:showSerName val="0"/>
          <c:showPercent val="0"/>
          <c:showBubbleSize val="0"/>
        </c:dLbls>
        <c:axId val="55351936"/>
        <c:axId val="55361920"/>
      </c:scatterChart>
      <c:valAx>
        <c:axId val="55351936"/>
        <c:scaling>
          <c:orientation val="minMax"/>
          <c:max val="2009"/>
          <c:min val="1986"/>
        </c:scaling>
        <c:delete val="0"/>
        <c:axPos val="b"/>
        <c:numFmt formatCode="General" sourceLinked="1"/>
        <c:majorTickMark val="out"/>
        <c:minorTickMark val="none"/>
        <c:tickLblPos val="nextTo"/>
        <c:crossAx val="55361920"/>
        <c:crosses val="autoZero"/>
        <c:crossBetween val="midCat"/>
      </c:valAx>
      <c:valAx>
        <c:axId val="55361920"/>
        <c:scaling>
          <c:orientation val="minMax"/>
        </c:scaling>
        <c:delete val="0"/>
        <c:axPos val="l"/>
        <c:majorGridlines/>
        <c:numFmt formatCode="#,##0" sourceLinked="1"/>
        <c:majorTickMark val="out"/>
        <c:minorTickMark val="none"/>
        <c:tickLblPos val="nextTo"/>
        <c:crossAx val="5535193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Dolphin!$F$61</c:f>
              <c:strCache>
                <c:ptCount val="1"/>
                <c:pt idx="0">
                  <c:v>Total</c:v>
                </c:pt>
              </c:strCache>
            </c:strRef>
          </c:tx>
          <c:xVal>
            <c:numRef>
              <c:f>Dolphin!$A$62:$A$85</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Dolphin!$F$62:$F$85</c:f>
              <c:numCache>
                <c:formatCode>#,##0</c:formatCode>
                <c:ptCount val="24"/>
                <c:pt idx="0">
                  <c:v>8529570.8962143175</c:v>
                </c:pt>
                <c:pt idx="1">
                  <c:v>5015551.2758473419</c:v>
                </c:pt>
                <c:pt idx="2">
                  <c:v>7026824.5576165207</c:v>
                </c:pt>
                <c:pt idx="3">
                  <c:v>12045947.883375198</c:v>
                </c:pt>
                <c:pt idx="4">
                  <c:v>9282998.3419555407</c:v>
                </c:pt>
                <c:pt idx="5">
                  <c:v>13778370.705129541</c:v>
                </c:pt>
                <c:pt idx="6">
                  <c:v>6720983.9334215559</c:v>
                </c:pt>
                <c:pt idx="7">
                  <c:v>9334851.5555608422</c:v>
                </c:pt>
                <c:pt idx="8">
                  <c:v>12336954.976589836</c:v>
                </c:pt>
                <c:pt idx="9">
                  <c:v>16178606.676551998</c:v>
                </c:pt>
                <c:pt idx="10">
                  <c:v>10035593.90454144</c:v>
                </c:pt>
                <c:pt idx="11">
                  <c:v>14429139.285560003</c:v>
                </c:pt>
                <c:pt idx="12">
                  <c:v>10055880.819356522</c:v>
                </c:pt>
                <c:pt idx="13">
                  <c:v>12412445.568265419</c:v>
                </c:pt>
                <c:pt idx="14">
                  <c:v>15468062.561575154</c:v>
                </c:pt>
                <c:pt idx="15">
                  <c:v>15192321.616190443</c:v>
                </c:pt>
                <c:pt idx="16">
                  <c:v>14596216.130518444</c:v>
                </c:pt>
                <c:pt idx="17">
                  <c:v>10576779.038917078</c:v>
                </c:pt>
                <c:pt idx="18">
                  <c:v>9088596.3443719912</c:v>
                </c:pt>
                <c:pt idx="19">
                  <c:v>10149365.595796946</c:v>
                </c:pt>
                <c:pt idx="20">
                  <c:v>10184120.145678166</c:v>
                </c:pt>
                <c:pt idx="21">
                  <c:v>11403809.898018552</c:v>
                </c:pt>
                <c:pt idx="22">
                  <c:v>9005162.4196081609</c:v>
                </c:pt>
                <c:pt idx="23">
                  <c:v>8652381.8410681281</c:v>
                </c:pt>
              </c:numCache>
            </c:numRef>
          </c:yVal>
          <c:smooth val="0"/>
        </c:ser>
        <c:ser>
          <c:idx val="1"/>
          <c:order val="1"/>
          <c:tx>
            <c:strRef>
              <c:f>Dolphin!$G$61</c:f>
              <c:strCache>
                <c:ptCount val="1"/>
                <c:pt idx="0">
                  <c:v>Total ACL</c:v>
                </c:pt>
              </c:strCache>
            </c:strRef>
          </c:tx>
          <c:spPr>
            <a:ln>
              <a:solidFill>
                <a:schemeClr val="accent1">
                  <a:lumMod val="75000"/>
                </a:schemeClr>
              </a:solidFill>
            </a:ln>
          </c:spPr>
          <c:marker>
            <c:symbol val="none"/>
          </c:marker>
          <c:xVal>
            <c:numRef>
              <c:f>Dolphin!$A$62:$A$85</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Dolphin!$G$62:$G$85</c:f>
              <c:numCache>
                <c:formatCode>#,##0</c:formatCode>
                <c:ptCount val="24"/>
                <c:pt idx="0">
                  <c:v>11653094.3375</c:v>
                </c:pt>
                <c:pt idx="1">
                  <c:v>11653094.3375</c:v>
                </c:pt>
                <c:pt idx="2">
                  <c:v>11653094.3375</c:v>
                </c:pt>
                <c:pt idx="3">
                  <c:v>11653094.3375</c:v>
                </c:pt>
                <c:pt idx="4">
                  <c:v>11653094.3375</c:v>
                </c:pt>
                <c:pt idx="5">
                  <c:v>11653094.3375</c:v>
                </c:pt>
                <c:pt idx="6">
                  <c:v>11653094.3375</c:v>
                </c:pt>
                <c:pt idx="7">
                  <c:v>11653094.3375</c:v>
                </c:pt>
                <c:pt idx="8">
                  <c:v>11653094.3375</c:v>
                </c:pt>
                <c:pt idx="9">
                  <c:v>11653094.3375</c:v>
                </c:pt>
                <c:pt idx="10">
                  <c:v>11653094.3375</c:v>
                </c:pt>
                <c:pt idx="11">
                  <c:v>11653094.3375</c:v>
                </c:pt>
                <c:pt idx="12">
                  <c:v>11653094.3375</c:v>
                </c:pt>
                <c:pt idx="13">
                  <c:v>11653094.3375</c:v>
                </c:pt>
                <c:pt idx="14">
                  <c:v>11653094.3375</c:v>
                </c:pt>
                <c:pt idx="15">
                  <c:v>11653094.3375</c:v>
                </c:pt>
                <c:pt idx="16">
                  <c:v>11653094.3375</c:v>
                </c:pt>
                <c:pt idx="17">
                  <c:v>11653094.3375</c:v>
                </c:pt>
                <c:pt idx="18">
                  <c:v>11653094.3375</c:v>
                </c:pt>
                <c:pt idx="19">
                  <c:v>11653094.3375</c:v>
                </c:pt>
                <c:pt idx="20">
                  <c:v>11653094.3375</c:v>
                </c:pt>
                <c:pt idx="21">
                  <c:v>11653094.3375</c:v>
                </c:pt>
                <c:pt idx="22">
                  <c:v>11653094.3375</c:v>
                </c:pt>
                <c:pt idx="23">
                  <c:v>11653094.3375</c:v>
                </c:pt>
              </c:numCache>
            </c:numRef>
          </c:yVal>
          <c:smooth val="0"/>
        </c:ser>
        <c:dLbls>
          <c:showLegendKey val="0"/>
          <c:showVal val="0"/>
          <c:showCatName val="0"/>
          <c:showSerName val="0"/>
          <c:showPercent val="0"/>
          <c:showBubbleSize val="0"/>
        </c:dLbls>
        <c:axId val="55264768"/>
        <c:axId val="55266304"/>
      </c:scatterChart>
      <c:valAx>
        <c:axId val="55264768"/>
        <c:scaling>
          <c:orientation val="minMax"/>
          <c:max val="2009"/>
          <c:min val="1986"/>
        </c:scaling>
        <c:delete val="0"/>
        <c:axPos val="b"/>
        <c:numFmt formatCode="General" sourceLinked="1"/>
        <c:majorTickMark val="out"/>
        <c:minorTickMark val="none"/>
        <c:tickLblPos val="nextTo"/>
        <c:crossAx val="55266304"/>
        <c:crosses val="autoZero"/>
        <c:crossBetween val="midCat"/>
      </c:valAx>
      <c:valAx>
        <c:axId val="55266304"/>
        <c:scaling>
          <c:orientation val="minMax"/>
        </c:scaling>
        <c:delete val="0"/>
        <c:axPos val="l"/>
        <c:majorGridlines/>
        <c:numFmt formatCode="#,##0" sourceLinked="1"/>
        <c:majorTickMark val="out"/>
        <c:minorTickMark val="none"/>
        <c:tickLblPos val="nextTo"/>
        <c:crossAx val="552647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Recreational Wahoo Landings</a:t>
            </a:r>
          </a:p>
        </c:rich>
      </c:tx>
      <c:layout/>
      <c:overlay val="0"/>
    </c:title>
    <c:autoTitleDeleted val="0"/>
    <c:plotArea>
      <c:layout/>
      <c:scatterChart>
        <c:scatterStyle val="lineMarker"/>
        <c:varyColors val="0"/>
        <c:ser>
          <c:idx val="0"/>
          <c:order val="0"/>
          <c:tx>
            <c:strRef>
              <c:f>Wahoo!$B$3</c:f>
              <c:strCache>
                <c:ptCount val="1"/>
                <c:pt idx="0">
                  <c:v>Total Rec</c:v>
                </c:pt>
              </c:strCache>
            </c:strRef>
          </c:tx>
          <c:xVal>
            <c:numRef>
              <c:f>Wahoo!$A$4:$A$28</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Wahoo!$B$4:$B$28</c:f>
              <c:numCache>
                <c:formatCode>#,##0</c:formatCode>
                <c:ptCount val="25"/>
                <c:pt idx="0">
                  <c:v>1755347.8141213399</c:v>
                </c:pt>
                <c:pt idx="1">
                  <c:v>835887.15564719983</c:v>
                </c:pt>
                <c:pt idx="2">
                  <c:v>807476.87752444006</c:v>
                </c:pt>
                <c:pt idx="3">
                  <c:v>775948.92363079998</c:v>
                </c:pt>
                <c:pt idx="4">
                  <c:v>325134.01373551995</c:v>
                </c:pt>
                <c:pt idx="5">
                  <c:v>552202.60383326001</c:v>
                </c:pt>
                <c:pt idx="6">
                  <c:v>702203.82864859991</c:v>
                </c:pt>
                <c:pt idx="7">
                  <c:v>691876.81970060011</c:v>
                </c:pt>
                <c:pt idx="8">
                  <c:v>926279.35739970009</c:v>
                </c:pt>
                <c:pt idx="9">
                  <c:v>1109906.9425820003</c:v>
                </c:pt>
                <c:pt idx="10">
                  <c:v>918491.66832679999</c:v>
                </c:pt>
                <c:pt idx="11">
                  <c:v>1055914.7176032001</c:v>
                </c:pt>
                <c:pt idx="12">
                  <c:v>1019870.6885072001</c:v>
                </c:pt>
                <c:pt idx="13">
                  <c:v>1559673.2304552798</c:v>
                </c:pt>
                <c:pt idx="14">
                  <c:v>1122638.9911128804</c:v>
                </c:pt>
                <c:pt idx="15">
                  <c:v>1159383.6475082</c:v>
                </c:pt>
                <c:pt idx="16">
                  <c:v>1433225.3154507403</c:v>
                </c:pt>
                <c:pt idx="17">
                  <c:v>1251164.1640262599</c:v>
                </c:pt>
                <c:pt idx="18">
                  <c:v>1100737.8541529803</c:v>
                </c:pt>
                <c:pt idx="19">
                  <c:v>852670.91192211979</c:v>
                </c:pt>
                <c:pt idx="20">
                  <c:v>765653.53156777995</c:v>
                </c:pt>
                <c:pt idx="21">
                  <c:v>2041154.2903173394</c:v>
                </c:pt>
                <c:pt idx="22">
                  <c:v>663732.20172965992</c:v>
                </c:pt>
                <c:pt idx="23">
                  <c:v>792687.35830532014</c:v>
                </c:pt>
                <c:pt idx="24">
                  <c:v>589480.86402329756</c:v>
                </c:pt>
              </c:numCache>
            </c:numRef>
          </c:yVal>
          <c:smooth val="0"/>
        </c:ser>
        <c:ser>
          <c:idx val="1"/>
          <c:order val="1"/>
          <c:tx>
            <c:strRef>
              <c:f>Wahoo!$C$3</c:f>
              <c:strCache>
                <c:ptCount val="1"/>
                <c:pt idx="0">
                  <c:v>90% CI</c:v>
                </c:pt>
              </c:strCache>
            </c:strRef>
          </c:tx>
          <c:spPr>
            <a:ln>
              <a:solidFill>
                <a:schemeClr val="accent4"/>
              </a:solidFill>
            </a:ln>
          </c:spPr>
          <c:marker>
            <c:symbol val="star"/>
            <c:size val="7"/>
            <c:spPr>
              <a:ln>
                <a:solidFill>
                  <a:schemeClr val="accent4"/>
                </a:solidFill>
              </a:ln>
            </c:spPr>
          </c:marker>
          <c:xVal>
            <c:numRef>
              <c:f>Wahoo!$A$4:$A$28</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Wahoo!$C$4:$C$28</c:f>
              <c:numCache>
                <c:formatCode>#,##0</c:formatCode>
                <c:ptCount val="25"/>
                <c:pt idx="0">
                  <c:v>929730.59609053377</c:v>
                </c:pt>
                <c:pt idx="1">
                  <c:v>327178.1946710042</c:v>
                </c:pt>
                <c:pt idx="2">
                  <c:v>427067.195096793</c:v>
                </c:pt>
                <c:pt idx="3">
                  <c:v>402540.78261662723</c:v>
                </c:pt>
                <c:pt idx="4">
                  <c:v>191355.57367095351</c:v>
                </c:pt>
                <c:pt idx="5">
                  <c:v>298658.67354338727</c:v>
                </c:pt>
                <c:pt idx="6">
                  <c:v>502539.54535955912</c:v>
                </c:pt>
                <c:pt idx="7">
                  <c:v>493766.68395614508</c:v>
                </c:pt>
                <c:pt idx="8">
                  <c:v>694525.63860729453</c:v>
                </c:pt>
                <c:pt idx="9">
                  <c:v>849006.46927168092</c:v>
                </c:pt>
                <c:pt idx="10">
                  <c:v>629985.99367836234</c:v>
                </c:pt>
                <c:pt idx="11">
                  <c:v>779186.13523951918</c:v>
                </c:pt>
                <c:pt idx="12">
                  <c:v>759775.83796925284</c:v>
                </c:pt>
                <c:pt idx="13">
                  <c:v>1279311.7277762843</c:v>
                </c:pt>
                <c:pt idx="14">
                  <c:v>858407.92472175031</c:v>
                </c:pt>
                <c:pt idx="15">
                  <c:v>773000.6491699036</c:v>
                </c:pt>
                <c:pt idx="16">
                  <c:v>1122899.8413107307</c:v>
                </c:pt>
                <c:pt idx="17">
                  <c:v>768423.41319945385</c:v>
                </c:pt>
                <c:pt idx="18">
                  <c:v>651582.38690769358</c:v>
                </c:pt>
                <c:pt idx="19">
                  <c:v>488458.09140489728</c:v>
                </c:pt>
                <c:pt idx="20">
                  <c:v>527006.50705480773</c:v>
                </c:pt>
                <c:pt idx="21">
                  <c:v>1271148.1345825768</c:v>
                </c:pt>
                <c:pt idx="22">
                  <c:v>412581.50286905956</c:v>
                </c:pt>
                <c:pt idx="23">
                  <c:v>480083.28161068255</c:v>
                </c:pt>
                <c:pt idx="24">
                  <c:v>375879.23953390855</c:v>
                </c:pt>
              </c:numCache>
            </c:numRef>
          </c:yVal>
          <c:smooth val="0"/>
        </c:ser>
        <c:ser>
          <c:idx val="3"/>
          <c:order val="2"/>
          <c:tx>
            <c:strRef>
              <c:f>Wahoo!$E$3</c:f>
              <c:strCache>
                <c:ptCount val="1"/>
                <c:pt idx="0">
                  <c:v>3-Year Avg.</c:v>
                </c:pt>
              </c:strCache>
            </c:strRef>
          </c:tx>
          <c:spPr>
            <a:ln>
              <a:solidFill>
                <a:schemeClr val="accent2"/>
              </a:solidFill>
            </a:ln>
          </c:spPr>
          <c:marker>
            <c:symbol val="circle"/>
            <c:size val="7"/>
            <c:spPr>
              <a:solidFill>
                <a:schemeClr val="accent2"/>
              </a:solidFill>
              <a:ln>
                <a:solidFill>
                  <a:schemeClr val="accent2"/>
                </a:solidFill>
              </a:ln>
            </c:spPr>
          </c:marker>
          <c:xVal>
            <c:numRef>
              <c:f>Wahoo!$A$4:$A$28</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Wahoo!$E$4:$E$28</c:f>
              <c:numCache>
                <c:formatCode>#,##0</c:formatCode>
                <c:ptCount val="25"/>
                <c:pt idx="2">
                  <c:v>1132903.9490976601</c:v>
                </c:pt>
                <c:pt idx="3">
                  <c:v>806437.65226747992</c:v>
                </c:pt>
                <c:pt idx="4">
                  <c:v>636186.60496358667</c:v>
                </c:pt>
                <c:pt idx="5">
                  <c:v>551095.18039985991</c:v>
                </c:pt>
                <c:pt idx="6">
                  <c:v>526513.48207246</c:v>
                </c:pt>
                <c:pt idx="7">
                  <c:v>648761.08406081994</c:v>
                </c:pt>
                <c:pt idx="8">
                  <c:v>773453.33524963341</c:v>
                </c:pt>
                <c:pt idx="9">
                  <c:v>909354.37322743365</c:v>
                </c:pt>
                <c:pt idx="10">
                  <c:v>984892.65610283334</c:v>
                </c:pt>
                <c:pt idx="11">
                  <c:v>1028104.4428373334</c:v>
                </c:pt>
                <c:pt idx="12">
                  <c:v>998092.35814573336</c:v>
                </c:pt>
                <c:pt idx="13">
                  <c:v>1211819.5455218933</c:v>
                </c:pt>
                <c:pt idx="14">
                  <c:v>1234060.9700251201</c:v>
                </c:pt>
                <c:pt idx="15">
                  <c:v>1280565.2896921199</c:v>
                </c:pt>
                <c:pt idx="16">
                  <c:v>1238415.9846906068</c:v>
                </c:pt>
                <c:pt idx="17">
                  <c:v>1281257.7089950668</c:v>
                </c:pt>
                <c:pt idx="18">
                  <c:v>1261709.1112099935</c:v>
                </c:pt>
                <c:pt idx="19">
                  <c:v>1068190.9767004533</c:v>
                </c:pt>
                <c:pt idx="20">
                  <c:v>906354.09921429341</c:v>
                </c:pt>
                <c:pt idx="21">
                  <c:v>1219826.2446024131</c:v>
                </c:pt>
                <c:pt idx="22">
                  <c:v>1156846.6745382596</c:v>
                </c:pt>
                <c:pt idx="23">
                  <c:v>1165857.9501174397</c:v>
                </c:pt>
                <c:pt idx="24">
                  <c:v>681966.80801942584</c:v>
                </c:pt>
              </c:numCache>
            </c:numRef>
          </c:yVal>
          <c:smooth val="0"/>
        </c:ser>
        <c:ser>
          <c:idx val="4"/>
          <c:order val="3"/>
          <c:tx>
            <c:strRef>
              <c:f>Wahoo!$F$3</c:f>
              <c:strCache>
                <c:ptCount val="1"/>
                <c:pt idx="0">
                  <c:v>Modified Mean</c:v>
                </c:pt>
              </c:strCache>
            </c:strRef>
          </c:tx>
          <c:spPr>
            <a:ln>
              <a:solidFill>
                <a:schemeClr val="accent3"/>
              </a:solidFill>
            </a:ln>
          </c:spPr>
          <c:marker>
            <c:symbol val="triangle"/>
            <c:size val="7"/>
            <c:spPr>
              <a:solidFill>
                <a:schemeClr val="accent3"/>
              </a:solidFill>
              <a:ln>
                <a:solidFill>
                  <a:schemeClr val="accent3"/>
                </a:solidFill>
              </a:ln>
            </c:spPr>
          </c:marker>
          <c:xVal>
            <c:numRef>
              <c:f>Wahoo!$A$8:$A$28</c:f>
              <c:numCache>
                <c:formatCode>General</c:formatCode>
                <c:ptCount val="2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numCache>
            </c:numRef>
          </c:xVal>
          <c:yVal>
            <c:numRef>
              <c:f>Wahoo!$F$8:$F$28</c:f>
              <c:numCache>
                <c:formatCode>#,##0</c:formatCode>
                <c:ptCount val="21"/>
                <c:pt idx="0">
                  <c:v>806437.65226748015</c:v>
                </c:pt>
                <c:pt idx="1">
                  <c:v>711876.1349961668</c:v>
                </c:pt>
                <c:pt idx="2">
                  <c:v>676785.11870421993</c:v>
                </c:pt>
                <c:pt idx="3">
                  <c:v>648761.08406081982</c:v>
                </c:pt>
                <c:pt idx="4">
                  <c:v>648761.08406082017</c:v>
                </c:pt>
                <c:pt idx="5">
                  <c:v>773453.33524963353</c:v>
                </c:pt>
                <c:pt idx="6">
                  <c:v>848991.61812503322</c:v>
                </c:pt>
                <c:pt idx="7">
                  <c:v>966895.24777656666</c:v>
                </c:pt>
                <c:pt idx="8">
                  <c:v>1000688.2545033669</c:v>
                </c:pt>
                <c:pt idx="9">
                  <c:v>1061897.4495641335</c:v>
                </c:pt>
                <c:pt idx="10">
                  <c:v>1066141.4657410937</c:v>
                </c:pt>
                <c:pt idx="11">
                  <c:v>1112645.7854080934</c:v>
                </c:pt>
                <c:pt idx="12">
                  <c:v>1238415.9846906068</c:v>
                </c:pt>
                <c:pt idx="13">
                  <c:v>1281257.7089950664</c:v>
                </c:pt>
                <c:pt idx="14">
                  <c:v>1177728.9342157801</c:v>
                </c:pt>
                <c:pt idx="15">
                  <c:v>1170428.555229147</c:v>
                </c:pt>
                <c:pt idx="16">
                  <c:v>1068190.9767004533</c:v>
                </c:pt>
                <c:pt idx="17">
                  <c:v>1068190.9767004533</c:v>
                </c:pt>
                <c:pt idx="18">
                  <c:v>906354.09921429318</c:v>
                </c:pt>
                <c:pt idx="19">
                  <c:v>803670.60059840651</c:v>
                </c:pt>
                <c:pt idx="20">
                  <c:v>740691.03053425334</c:v>
                </c:pt>
              </c:numCache>
            </c:numRef>
          </c:yVal>
          <c:smooth val="0"/>
        </c:ser>
        <c:ser>
          <c:idx val="2"/>
          <c:order val="4"/>
          <c:tx>
            <c:strRef>
              <c:f>Wahoo!$D$3</c:f>
              <c:strCache>
                <c:ptCount val="1"/>
                <c:pt idx="0">
                  <c:v>ACL</c:v>
                </c:pt>
              </c:strCache>
            </c:strRef>
          </c:tx>
          <c:spPr>
            <a:ln>
              <a:solidFill>
                <a:schemeClr val="accent3">
                  <a:lumMod val="50000"/>
                </a:schemeClr>
              </a:solidFill>
            </a:ln>
          </c:spPr>
          <c:marker>
            <c:symbol val="none"/>
          </c:marker>
          <c:xVal>
            <c:numRef>
              <c:f>Wahoo!$A$4:$A$28</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Wahoo!$D$4:$D$28</c:f>
              <c:numCache>
                <c:formatCode>#,##0</c:formatCode>
                <c:ptCount val="25"/>
                <c:pt idx="0">
                  <c:v>978530.72954999993</c:v>
                </c:pt>
                <c:pt idx="1">
                  <c:v>978530.72954999993</c:v>
                </c:pt>
                <c:pt idx="2">
                  <c:v>978530.72954999993</c:v>
                </c:pt>
                <c:pt idx="3">
                  <c:v>978530.72954999993</c:v>
                </c:pt>
                <c:pt idx="4">
                  <c:v>978530.72954999993</c:v>
                </c:pt>
                <c:pt idx="5">
                  <c:v>978530.72954999993</c:v>
                </c:pt>
                <c:pt idx="6">
                  <c:v>978530.72954999993</c:v>
                </c:pt>
                <c:pt idx="7">
                  <c:v>978530.72954999993</c:v>
                </c:pt>
                <c:pt idx="8">
                  <c:v>978530.72954999993</c:v>
                </c:pt>
                <c:pt idx="9">
                  <c:v>978530.72954999993</c:v>
                </c:pt>
                <c:pt idx="10">
                  <c:v>978530.72954999993</c:v>
                </c:pt>
                <c:pt idx="11">
                  <c:v>978530.72954999993</c:v>
                </c:pt>
                <c:pt idx="12">
                  <c:v>978530.72954999993</c:v>
                </c:pt>
                <c:pt idx="13">
                  <c:v>978530.72954999993</c:v>
                </c:pt>
                <c:pt idx="14">
                  <c:v>978530.72954999993</c:v>
                </c:pt>
                <c:pt idx="15">
                  <c:v>978530.72954999993</c:v>
                </c:pt>
                <c:pt idx="16">
                  <c:v>978530.72954999993</c:v>
                </c:pt>
                <c:pt idx="17">
                  <c:v>978530.72954999993</c:v>
                </c:pt>
                <c:pt idx="18">
                  <c:v>978530.72954999993</c:v>
                </c:pt>
                <c:pt idx="19">
                  <c:v>978530.72954999993</c:v>
                </c:pt>
                <c:pt idx="20">
                  <c:v>978530.72954999993</c:v>
                </c:pt>
                <c:pt idx="21">
                  <c:v>978530.72954999993</c:v>
                </c:pt>
                <c:pt idx="22">
                  <c:v>978530.72954999993</c:v>
                </c:pt>
                <c:pt idx="23">
                  <c:v>978530.72954999993</c:v>
                </c:pt>
                <c:pt idx="24">
                  <c:v>978530.72954999993</c:v>
                </c:pt>
              </c:numCache>
            </c:numRef>
          </c:yVal>
          <c:smooth val="0"/>
        </c:ser>
        <c:ser>
          <c:idx val="5"/>
          <c:order val="5"/>
          <c:tx>
            <c:strRef>
              <c:f>Wahoo!$Q$3</c:f>
              <c:strCache>
                <c:ptCount val="1"/>
                <c:pt idx="0">
                  <c:v>FMP Implemented</c:v>
                </c:pt>
              </c:strCache>
            </c:strRef>
          </c:tx>
          <c:spPr>
            <a:ln>
              <a:solidFill>
                <a:schemeClr val="tx1"/>
              </a:solidFill>
            </a:ln>
          </c:spPr>
          <c:marker>
            <c:symbol val="none"/>
          </c:marker>
          <c:xVal>
            <c:numRef>
              <c:f>Wahoo!$P$4:$P$5</c:f>
              <c:numCache>
                <c:formatCode>General</c:formatCode>
                <c:ptCount val="2"/>
                <c:pt idx="0">
                  <c:v>2004</c:v>
                </c:pt>
                <c:pt idx="1">
                  <c:v>2004</c:v>
                </c:pt>
              </c:numCache>
            </c:numRef>
          </c:xVal>
          <c:yVal>
            <c:numRef>
              <c:f>Wahoo!$Q$4:$Q$5</c:f>
              <c:numCache>
                <c:formatCode>#,##0</c:formatCode>
                <c:ptCount val="2"/>
                <c:pt idx="0">
                  <c:v>0</c:v>
                </c:pt>
                <c:pt idx="1">
                  <c:v>2500000</c:v>
                </c:pt>
              </c:numCache>
            </c:numRef>
          </c:yVal>
          <c:smooth val="0"/>
        </c:ser>
        <c:dLbls>
          <c:showLegendKey val="0"/>
          <c:showVal val="0"/>
          <c:showCatName val="0"/>
          <c:showSerName val="0"/>
          <c:showPercent val="0"/>
          <c:showBubbleSize val="0"/>
        </c:dLbls>
        <c:axId val="53132672"/>
        <c:axId val="53146752"/>
      </c:scatterChart>
      <c:valAx>
        <c:axId val="53132672"/>
        <c:scaling>
          <c:orientation val="minMax"/>
          <c:max val="2010"/>
          <c:min val="1986"/>
        </c:scaling>
        <c:delete val="0"/>
        <c:axPos val="b"/>
        <c:numFmt formatCode="General" sourceLinked="1"/>
        <c:majorTickMark val="out"/>
        <c:minorTickMark val="none"/>
        <c:tickLblPos val="nextTo"/>
        <c:crossAx val="53146752"/>
        <c:crosses val="autoZero"/>
        <c:crossBetween val="midCat"/>
      </c:valAx>
      <c:valAx>
        <c:axId val="53146752"/>
        <c:scaling>
          <c:orientation val="minMax"/>
          <c:max val="2500000"/>
        </c:scaling>
        <c:delete val="0"/>
        <c:axPos val="l"/>
        <c:majorGridlines/>
        <c:numFmt formatCode="#,##0" sourceLinked="1"/>
        <c:majorTickMark val="out"/>
        <c:minorTickMark val="none"/>
        <c:tickLblPos val="nextTo"/>
        <c:crossAx val="531326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Wahoo!$B$66</c:f>
              <c:strCache>
                <c:ptCount val="1"/>
                <c:pt idx="0">
                  <c:v>Commercial</c:v>
                </c:pt>
              </c:strCache>
            </c:strRef>
          </c:tx>
          <c:spPr>
            <a:ln>
              <a:solidFill>
                <a:schemeClr val="accent3"/>
              </a:solidFill>
            </a:ln>
          </c:spPr>
          <c:marker>
            <c:symbol val="triangle"/>
            <c:size val="7"/>
            <c:spPr>
              <a:solidFill>
                <a:schemeClr val="accent3"/>
              </a:solidFill>
              <a:ln>
                <a:solidFill>
                  <a:schemeClr val="accent3"/>
                </a:solidFill>
              </a:ln>
            </c:spPr>
          </c:marker>
          <c:xVal>
            <c:numRef>
              <c:f>Wahoo!$A$67:$A$91</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Wahoo!$B$67:$B$91</c:f>
              <c:numCache>
                <c:formatCode>#,##0</c:formatCode>
                <c:ptCount val="25"/>
                <c:pt idx="0">
                  <c:v>24093</c:v>
                </c:pt>
                <c:pt idx="1">
                  <c:v>46539</c:v>
                </c:pt>
                <c:pt idx="2">
                  <c:v>50028</c:v>
                </c:pt>
                <c:pt idx="3">
                  <c:v>39028</c:v>
                </c:pt>
                <c:pt idx="4">
                  <c:v>53829</c:v>
                </c:pt>
                <c:pt idx="5">
                  <c:v>61126</c:v>
                </c:pt>
                <c:pt idx="6">
                  <c:v>66739</c:v>
                </c:pt>
                <c:pt idx="7">
                  <c:v>71960</c:v>
                </c:pt>
                <c:pt idx="8">
                  <c:v>84966</c:v>
                </c:pt>
                <c:pt idx="9">
                  <c:v>107497</c:v>
                </c:pt>
                <c:pt idx="10">
                  <c:v>83288</c:v>
                </c:pt>
                <c:pt idx="11">
                  <c:v>92964</c:v>
                </c:pt>
                <c:pt idx="12">
                  <c:v>77964</c:v>
                </c:pt>
                <c:pt idx="13">
                  <c:v>99286</c:v>
                </c:pt>
                <c:pt idx="14">
                  <c:v>65834</c:v>
                </c:pt>
                <c:pt idx="15">
                  <c:v>58594</c:v>
                </c:pt>
                <c:pt idx="16">
                  <c:v>58560</c:v>
                </c:pt>
                <c:pt idx="17">
                  <c:v>58673</c:v>
                </c:pt>
                <c:pt idx="18">
                  <c:v>65118</c:v>
                </c:pt>
                <c:pt idx="19">
                  <c:v>44542</c:v>
                </c:pt>
                <c:pt idx="20">
                  <c:v>39824</c:v>
                </c:pt>
                <c:pt idx="21">
                  <c:v>57290</c:v>
                </c:pt>
                <c:pt idx="22">
                  <c:v>40525</c:v>
                </c:pt>
                <c:pt idx="23">
                  <c:v>43126</c:v>
                </c:pt>
                <c:pt idx="24">
                  <c:v>45061.4</c:v>
                </c:pt>
              </c:numCache>
            </c:numRef>
          </c:yVal>
          <c:smooth val="0"/>
        </c:ser>
        <c:ser>
          <c:idx val="1"/>
          <c:order val="1"/>
          <c:tx>
            <c:strRef>
              <c:f>Wahoo!$C$66</c:f>
              <c:strCache>
                <c:ptCount val="1"/>
                <c:pt idx="0">
                  <c:v>Comm ACL</c:v>
                </c:pt>
              </c:strCache>
            </c:strRef>
          </c:tx>
          <c:spPr>
            <a:ln>
              <a:solidFill>
                <a:schemeClr val="accent3">
                  <a:lumMod val="75000"/>
                </a:schemeClr>
              </a:solidFill>
            </a:ln>
          </c:spPr>
          <c:marker>
            <c:symbol val="none"/>
          </c:marker>
          <c:xVal>
            <c:numRef>
              <c:f>Wahoo!$A$67:$A$91</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Wahoo!$C$67:$C$91</c:f>
              <c:numCache>
                <c:formatCode>#,##0</c:formatCode>
                <c:ptCount val="25"/>
                <c:pt idx="0">
                  <c:v>43967.420449999998</c:v>
                </c:pt>
                <c:pt idx="1">
                  <c:v>43967.420449999998</c:v>
                </c:pt>
                <c:pt idx="2">
                  <c:v>43967.420449999998</c:v>
                </c:pt>
                <c:pt idx="3">
                  <c:v>43967.420449999998</c:v>
                </c:pt>
                <c:pt idx="4">
                  <c:v>43967.420449999998</c:v>
                </c:pt>
                <c:pt idx="5">
                  <c:v>43967.420449999998</c:v>
                </c:pt>
                <c:pt idx="6">
                  <c:v>43967.420449999998</c:v>
                </c:pt>
                <c:pt idx="7">
                  <c:v>43967.420449999998</c:v>
                </c:pt>
                <c:pt idx="8">
                  <c:v>43967.420449999998</c:v>
                </c:pt>
                <c:pt idx="9">
                  <c:v>43967.420449999998</c:v>
                </c:pt>
                <c:pt idx="10">
                  <c:v>43967.420449999998</c:v>
                </c:pt>
                <c:pt idx="11">
                  <c:v>43967.420449999998</c:v>
                </c:pt>
                <c:pt idx="12">
                  <c:v>43967.420449999998</c:v>
                </c:pt>
                <c:pt idx="13">
                  <c:v>43967.420449999998</c:v>
                </c:pt>
                <c:pt idx="14">
                  <c:v>43967.420449999998</c:v>
                </c:pt>
                <c:pt idx="15">
                  <c:v>43967.420449999998</c:v>
                </c:pt>
                <c:pt idx="16">
                  <c:v>43967.420449999998</c:v>
                </c:pt>
                <c:pt idx="17">
                  <c:v>43967.420449999998</c:v>
                </c:pt>
                <c:pt idx="18">
                  <c:v>43967.420449999998</c:v>
                </c:pt>
                <c:pt idx="19">
                  <c:v>43967.420449999998</c:v>
                </c:pt>
                <c:pt idx="20">
                  <c:v>43967.420449999998</c:v>
                </c:pt>
                <c:pt idx="21">
                  <c:v>43967.420449999998</c:v>
                </c:pt>
                <c:pt idx="22">
                  <c:v>43967.420449999998</c:v>
                </c:pt>
                <c:pt idx="23">
                  <c:v>43967.420449999998</c:v>
                </c:pt>
                <c:pt idx="24">
                  <c:v>43967.420449999998</c:v>
                </c:pt>
              </c:numCache>
            </c:numRef>
          </c:yVal>
          <c:smooth val="0"/>
        </c:ser>
        <c:dLbls>
          <c:showLegendKey val="0"/>
          <c:showVal val="0"/>
          <c:showCatName val="0"/>
          <c:showSerName val="0"/>
          <c:showPercent val="0"/>
          <c:showBubbleSize val="0"/>
        </c:dLbls>
        <c:axId val="225228672"/>
        <c:axId val="225230208"/>
      </c:scatterChart>
      <c:valAx>
        <c:axId val="225228672"/>
        <c:scaling>
          <c:orientation val="minMax"/>
          <c:max val="2010"/>
          <c:min val="1986"/>
        </c:scaling>
        <c:delete val="0"/>
        <c:axPos val="b"/>
        <c:numFmt formatCode="General" sourceLinked="1"/>
        <c:majorTickMark val="out"/>
        <c:minorTickMark val="none"/>
        <c:tickLblPos val="nextTo"/>
        <c:crossAx val="225230208"/>
        <c:crosses val="autoZero"/>
        <c:crossBetween val="midCat"/>
      </c:valAx>
      <c:valAx>
        <c:axId val="225230208"/>
        <c:scaling>
          <c:orientation val="minMax"/>
        </c:scaling>
        <c:delete val="0"/>
        <c:axPos val="l"/>
        <c:majorGridlines/>
        <c:numFmt formatCode="#,##0" sourceLinked="1"/>
        <c:majorTickMark val="out"/>
        <c:minorTickMark val="none"/>
        <c:tickLblPos val="nextTo"/>
        <c:crossAx val="2252286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Wahoo!$D$66</c:f>
              <c:strCache>
                <c:ptCount val="1"/>
                <c:pt idx="0">
                  <c:v>Recreational</c:v>
                </c:pt>
              </c:strCache>
            </c:strRef>
          </c:tx>
          <c:spPr>
            <a:ln>
              <a:solidFill>
                <a:schemeClr val="accent4"/>
              </a:solidFill>
            </a:ln>
          </c:spPr>
          <c:marker>
            <c:symbol val="square"/>
            <c:size val="7"/>
            <c:spPr>
              <a:solidFill>
                <a:schemeClr val="accent4"/>
              </a:solidFill>
              <a:ln>
                <a:solidFill>
                  <a:schemeClr val="accent4"/>
                </a:solidFill>
              </a:ln>
            </c:spPr>
          </c:marker>
          <c:xVal>
            <c:numRef>
              <c:f>Wahoo!$A$67:$A$91</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Wahoo!$D$67:$D$91</c:f>
              <c:numCache>
                <c:formatCode>#,##0</c:formatCode>
                <c:ptCount val="25"/>
                <c:pt idx="0">
                  <c:v>1755347.8141213399</c:v>
                </c:pt>
                <c:pt idx="1">
                  <c:v>835887.15564719983</c:v>
                </c:pt>
                <c:pt idx="2">
                  <c:v>807476.87752444006</c:v>
                </c:pt>
                <c:pt idx="3">
                  <c:v>775948.92363079998</c:v>
                </c:pt>
                <c:pt idx="4">
                  <c:v>325134.01373551995</c:v>
                </c:pt>
                <c:pt idx="5">
                  <c:v>552202.60383326001</c:v>
                </c:pt>
                <c:pt idx="6">
                  <c:v>702203.82864859991</c:v>
                </c:pt>
                <c:pt idx="7">
                  <c:v>691876.81970060011</c:v>
                </c:pt>
                <c:pt idx="8">
                  <c:v>926279.35739970009</c:v>
                </c:pt>
                <c:pt idx="9">
                  <c:v>1109906.9425820003</c:v>
                </c:pt>
                <c:pt idx="10">
                  <c:v>918491.66832679999</c:v>
                </c:pt>
                <c:pt idx="11">
                  <c:v>1055914.7176032001</c:v>
                </c:pt>
                <c:pt idx="12">
                  <c:v>1019870.6885072001</c:v>
                </c:pt>
                <c:pt idx="13">
                  <c:v>1559673.2304552798</c:v>
                </c:pt>
                <c:pt idx="14">
                  <c:v>1122638.9911128804</c:v>
                </c:pt>
                <c:pt idx="15">
                  <c:v>1159383.6475082</c:v>
                </c:pt>
                <c:pt idx="16">
                  <c:v>1433225.3154507403</c:v>
                </c:pt>
                <c:pt idx="17">
                  <c:v>1251164.1640262599</c:v>
                </c:pt>
                <c:pt idx="18">
                  <c:v>1100737.8541529803</c:v>
                </c:pt>
                <c:pt idx="19">
                  <c:v>852670.91192211979</c:v>
                </c:pt>
                <c:pt idx="20">
                  <c:v>765653.53156777995</c:v>
                </c:pt>
                <c:pt idx="21">
                  <c:v>2041154.2903173394</c:v>
                </c:pt>
                <c:pt idx="22">
                  <c:v>663732.20172965992</c:v>
                </c:pt>
                <c:pt idx="23">
                  <c:v>792687.35830532014</c:v>
                </c:pt>
                <c:pt idx="24">
                  <c:v>589480.86402329756</c:v>
                </c:pt>
              </c:numCache>
            </c:numRef>
          </c:yVal>
          <c:smooth val="0"/>
        </c:ser>
        <c:ser>
          <c:idx val="1"/>
          <c:order val="1"/>
          <c:tx>
            <c:strRef>
              <c:f>Wahoo!$E$66</c:f>
              <c:strCache>
                <c:ptCount val="1"/>
                <c:pt idx="0">
                  <c:v>Rec ACL</c:v>
                </c:pt>
              </c:strCache>
            </c:strRef>
          </c:tx>
          <c:spPr>
            <a:ln>
              <a:solidFill>
                <a:schemeClr val="accent4">
                  <a:lumMod val="75000"/>
                </a:schemeClr>
              </a:solidFill>
            </a:ln>
          </c:spPr>
          <c:marker>
            <c:symbol val="none"/>
          </c:marker>
          <c:xVal>
            <c:numRef>
              <c:f>Wahoo!$A$67:$A$91</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Wahoo!$E$67:$E$91</c:f>
              <c:numCache>
                <c:formatCode>#,##0</c:formatCode>
                <c:ptCount val="25"/>
                <c:pt idx="0">
                  <c:v>978530.72954999993</c:v>
                </c:pt>
                <c:pt idx="1">
                  <c:v>978530.72954999993</c:v>
                </c:pt>
                <c:pt idx="2">
                  <c:v>978530.72954999993</c:v>
                </c:pt>
                <c:pt idx="3">
                  <c:v>978530.72954999993</c:v>
                </c:pt>
                <c:pt idx="4">
                  <c:v>978530.72954999993</c:v>
                </c:pt>
                <c:pt idx="5">
                  <c:v>978530.72954999993</c:v>
                </c:pt>
                <c:pt idx="6">
                  <c:v>978530.72954999993</c:v>
                </c:pt>
                <c:pt idx="7">
                  <c:v>978530.72954999993</c:v>
                </c:pt>
                <c:pt idx="8">
                  <c:v>978530.72954999993</c:v>
                </c:pt>
                <c:pt idx="9">
                  <c:v>978530.72954999993</c:v>
                </c:pt>
                <c:pt idx="10">
                  <c:v>978530.72954999993</c:v>
                </c:pt>
                <c:pt idx="11">
                  <c:v>978530.72954999993</c:v>
                </c:pt>
                <c:pt idx="12">
                  <c:v>978530.72954999993</c:v>
                </c:pt>
                <c:pt idx="13">
                  <c:v>978530.72954999993</c:v>
                </c:pt>
                <c:pt idx="14">
                  <c:v>978530.72954999993</c:v>
                </c:pt>
                <c:pt idx="15">
                  <c:v>978530.72954999993</c:v>
                </c:pt>
                <c:pt idx="16">
                  <c:v>978530.72954999993</c:v>
                </c:pt>
                <c:pt idx="17">
                  <c:v>978530.72954999993</c:v>
                </c:pt>
                <c:pt idx="18">
                  <c:v>978530.72954999993</c:v>
                </c:pt>
                <c:pt idx="19">
                  <c:v>978530.72954999993</c:v>
                </c:pt>
                <c:pt idx="20">
                  <c:v>978530.72954999993</c:v>
                </c:pt>
                <c:pt idx="21">
                  <c:v>978530.72954999993</c:v>
                </c:pt>
                <c:pt idx="22">
                  <c:v>978530.72954999993</c:v>
                </c:pt>
                <c:pt idx="23">
                  <c:v>978530.72954999993</c:v>
                </c:pt>
                <c:pt idx="24">
                  <c:v>978530.72954999993</c:v>
                </c:pt>
              </c:numCache>
            </c:numRef>
          </c:yVal>
          <c:smooth val="0"/>
        </c:ser>
        <c:dLbls>
          <c:showLegendKey val="0"/>
          <c:showVal val="0"/>
          <c:showCatName val="0"/>
          <c:showSerName val="0"/>
          <c:showPercent val="0"/>
          <c:showBubbleSize val="0"/>
        </c:dLbls>
        <c:axId val="55415552"/>
        <c:axId val="55417088"/>
      </c:scatterChart>
      <c:valAx>
        <c:axId val="55415552"/>
        <c:scaling>
          <c:orientation val="minMax"/>
          <c:max val="2010"/>
          <c:min val="1986"/>
        </c:scaling>
        <c:delete val="0"/>
        <c:axPos val="b"/>
        <c:numFmt formatCode="General" sourceLinked="1"/>
        <c:majorTickMark val="out"/>
        <c:minorTickMark val="none"/>
        <c:tickLblPos val="nextTo"/>
        <c:crossAx val="55417088"/>
        <c:crosses val="autoZero"/>
        <c:crossBetween val="midCat"/>
      </c:valAx>
      <c:valAx>
        <c:axId val="55417088"/>
        <c:scaling>
          <c:orientation val="minMax"/>
        </c:scaling>
        <c:delete val="0"/>
        <c:axPos val="l"/>
        <c:majorGridlines/>
        <c:numFmt formatCode="#,##0" sourceLinked="1"/>
        <c:majorTickMark val="out"/>
        <c:minorTickMark val="none"/>
        <c:tickLblPos val="nextTo"/>
        <c:crossAx val="554155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Wahoo!$F$66</c:f>
              <c:strCache>
                <c:ptCount val="1"/>
                <c:pt idx="0">
                  <c:v>Total</c:v>
                </c:pt>
              </c:strCache>
            </c:strRef>
          </c:tx>
          <c:xVal>
            <c:numRef>
              <c:f>Wahoo!$A$67:$A$91</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Wahoo!$F$67:$F$91</c:f>
              <c:numCache>
                <c:formatCode>#,##0</c:formatCode>
                <c:ptCount val="25"/>
                <c:pt idx="0">
                  <c:v>1779440.8141213399</c:v>
                </c:pt>
                <c:pt idx="1">
                  <c:v>882426.15564719983</c:v>
                </c:pt>
                <c:pt idx="2">
                  <c:v>857504.87752444006</c:v>
                </c:pt>
                <c:pt idx="3">
                  <c:v>814976.92363079998</c:v>
                </c:pt>
                <c:pt idx="4">
                  <c:v>378963.01373551995</c:v>
                </c:pt>
                <c:pt idx="5">
                  <c:v>613328.60383326001</c:v>
                </c:pt>
                <c:pt idx="6">
                  <c:v>768942.82864859991</c:v>
                </c:pt>
                <c:pt idx="7">
                  <c:v>763836.81970060011</c:v>
                </c:pt>
                <c:pt idx="8">
                  <c:v>1011245.3573997001</c:v>
                </c:pt>
                <c:pt idx="9">
                  <c:v>1217403.9425820003</c:v>
                </c:pt>
                <c:pt idx="10">
                  <c:v>1001779.6683268</c:v>
                </c:pt>
                <c:pt idx="11">
                  <c:v>1148878.7176032001</c:v>
                </c:pt>
                <c:pt idx="12">
                  <c:v>1097834.6885072002</c:v>
                </c:pt>
                <c:pt idx="13">
                  <c:v>1658959.2304552798</c:v>
                </c:pt>
                <c:pt idx="14">
                  <c:v>1188472.9911128804</c:v>
                </c:pt>
                <c:pt idx="15">
                  <c:v>1217977.6475082</c:v>
                </c:pt>
                <c:pt idx="16">
                  <c:v>1491785.3154507403</c:v>
                </c:pt>
                <c:pt idx="17">
                  <c:v>1309837.1640262599</c:v>
                </c:pt>
                <c:pt idx="18">
                  <c:v>1165855.8541529803</c:v>
                </c:pt>
                <c:pt idx="19">
                  <c:v>897212.91192211979</c:v>
                </c:pt>
                <c:pt idx="20">
                  <c:v>805477.53156777995</c:v>
                </c:pt>
                <c:pt idx="21">
                  <c:v>2098444.2903173394</c:v>
                </c:pt>
                <c:pt idx="22">
                  <c:v>704257.20172965992</c:v>
                </c:pt>
                <c:pt idx="23">
                  <c:v>835813.35830532014</c:v>
                </c:pt>
                <c:pt idx="24">
                  <c:v>634542.2640232977</c:v>
                </c:pt>
              </c:numCache>
            </c:numRef>
          </c:yVal>
          <c:smooth val="0"/>
        </c:ser>
        <c:ser>
          <c:idx val="1"/>
          <c:order val="1"/>
          <c:tx>
            <c:strRef>
              <c:f>Wahoo!$G$66</c:f>
              <c:strCache>
                <c:ptCount val="1"/>
                <c:pt idx="0">
                  <c:v>Total ACL</c:v>
                </c:pt>
              </c:strCache>
            </c:strRef>
          </c:tx>
          <c:spPr>
            <a:ln>
              <a:solidFill>
                <a:schemeClr val="accent1">
                  <a:lumMod val="75000"/>
                </a:schemeClr>
              </a:solidFill>
            </a:ln>
          </c:spPr>
          <c:marker>
            <c:symbol val="none"/>
          </c:marker>
          <c:xVal>
            <c:numRef>
              <c:f>Wahoo!$A$67:$A$91</c:f>
              <c:numCache>
                <c:formatCode>General</c:formatCode>
                <c:ptCount val="2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numCache>
            </c:numRef>
          </c:xVal>
          <c:yVal>
            <c:numRef>
              <c:f>Wahoo!$G$67:$G$91</c:f>
              <c:numCache>
                <c:formatCode>#,##0</c:formatCode>
                <c:ptCount val="25"/>
                <c:pt idx="0">
                  <c:v>1022498.15</c:v>
                </c:pt>
                <c:pt idx="1">
                  <c:v>1022498.15</c:v>
                </c:pt>
                <c:pt idx="2">
                  <c:v>1022498.15</c:v>
                </c:pt>
                <c:pt idx="3">
                  <c:v>1022498.15</c:v>
                </c:pt>
                <c:pt idx="4">
                  <c:v>1022498.15</c:v>
                </c:pt>
                <c:pt idx="5">
                  <c:v>1022498.15</c:v>
                </c:pt>
                <c:pt idx="6">
                  <c:v>1022498.15</c:v>
                </c:pt>
                <c:pt idx="7">
                  <c:v>1022498.15</c:v>
                </c:pt>
                <c:pt idx="8">
                  <c:v>1022498.15</c:v>
                </c:pt>
                <c:pt idx="9">
                  <c:v>1022498.15</c:v>
                </c:pt>
                <c:pt idx="10">
                  <c:v>1022498.15</c:v>
                </c:pt>
                <c:pt idx="11">
                  <c:v>1022498.15</c:v>
                </c:pt>
                <c:pt idx="12">
                  <c:v>1022498.15</c:v>
                </c:pt>
                <c:pt idx="13">
                  <c:v>1022498.15</c:v>
                </c:pt>
                <c:pt idx="14">
                  <c:v>1022498.15</c:v>
                </c:pt>
                <c:pt idx="15">
                  <c:v>1022498.15</c:v>
                </c:pt>
                <c:pt idx="16">
                  <c:v>1022498.15</c:v>
                </c:pt>
                <c:pt idx="17">
                  <c:v>1022498.15</c:v>
                </c:pt>
                <c:pt idx="18">
                  <c:v>1022498.15</c:v>
                </c:pt>
                <c:pt idx="19">
                  <c:v>1022498.15</c:v>
                </c:pt>
                <c:pt idx="20">
                  <c:v>1022498.15</c:v>
                </c:pt>
                <c:pt idx="21">
                  <c:v>1022498.15</c:v>
                </c:pt>
                <c:pt idx="22">
                  <c:v>1022498.15</c:v>
                </c:pt>
                <c:pt idx="23">
                  <c:v>1022498.15</c:v>
                </c:pt>
                <c:pt idx="24">
                  <c:v>1022498.15</c:v>
                </c:pt>
              </c:numCache>
            </c:numRef>
          </c:yVal>
          <c:smooth val="0"/>
        </c:ser>
        <c:dLbls>
          <c:showLegendKey val="0"/>
          <c:showVal val="0"/>
          <c:showCatName val="0"/>
          <c:showSerName val="0"/>
          <c:showPercent val="0"/>
          <c:showBubbleSize val="0"/>
        </c:dLbls>
        <c:axId val="53152768"/>
        <c:axId val="53158656"/>
      </c:scatterChart>
      <c:valAx>
        <c:axId val="53152768"/>
        <c:scaling>
          <c:orientation val="minMax"/>
          <c:max val="2010"/>
          <c:min val="1986"/>
        </c:scaling>
        <c:delete val="0"/>
        <c:axPos val="b"/>
        <c:numFmt formatCode="General" sourceLinked="1"/>
        <c:majorTickMark val="out"/>
        <c:minorTickMark val="none"/>
        <c:tickLblPos val="nextTo"/>
        <c:crossAx val="53158656"/>
        <c:crosses val="autoZero"/>
        <c:crossBetween val="midCat"/>
      </c:valAx>
      <c:valAx>
        <c:axId val="53158656"/>
        <c:scaling>
          <c:orientation val="minMax"/>
        </c:scaling>
        <c:delete val="0"/>
        <c:axPos val="l"/>
        <c:majorGridlines/>
        <c:numFmt formatCode="#,##0" sourceLinked="1"/>
        <c:majorTickMark val="out"/>
        <c:minorTickMark val="none"/>
        <c:tickLblPos val="nextTo"/>
        <c:crossAx val="531527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Recreational Gray Snapper Landings</a:t>
            </a:r>
          </a:p>
        </c:rich>
      </c:tx>
      <c:layout/>
      <c:overlay val="0"/>
    </c:title>
    <c:autoTitleDeleted val="0"/>
    <c:plotArea>
      <c:layout/>
      <c:scatterChart>
        <c:scatterStyle val="lineMarker"/>
        <c:varyColors val="0"/>
        <c:ser>
          <c:idx val="0"/>
          <c:order val="0"/>
          <c:tx>
            <c:strRef>
              <c:f>'Gray Snapper'!$B$2</c:f>
              <c:strCache>
                <c:ptCount val="1"/>
                <c:pt idx="0">
                  <c:v>Total Rec</c:v>
                </c:pt>
              </c:strCache>
            </c:strRef>
          </c:tx>
          <c:xVal>
            <c:numRef>
              <c:f>'Gray Snapper'!$A$3:$A$26</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'Gray Snapper'!$B$3:$B$26</c:f>
              <c:numCache>
                <c:formatCode>#,##0</c:formatCode>
                <c:ptCount val="24"/>
                <c:pt idx="0">
                  <c:v>271543.83240237797</c:v>
                </c:pt>
                <c:pt idx="1">
                  <c:v>392318.32837204798</c:v>
                </c:pt>
                <c:pt idx="2">
                  <c:v>470948.1660524141</c:v>
                </c:pt>
                <c:pt idx="3">
                  <c:v>312445.13426938397</c:v>
                </c:pt>
                <c:pt idx="4">
                  <c:v>348072.97187821992</c:v>
                </c:pt>
                <c:pt idx="5">
                  <c:v>431672.29124119988</c:v>
                </c:pt>
                <c:pt idx="6">
                  <c:v>473269.61626446003</c:v>
                </c:pt>
                <c:pt idx="7">
                  <c:v>345347.1861480801</c:v>
                </c:pt>
                <c:pt idx="8">
                  <c:v>379851.76422591996</c:v>
                </c:pt>
                <c:pt idx="9">
                  <c:v>473873.04185604007</c:v>
                </c:pt>
                <c:pt idx="10">
                  <c:v>402086.19582713989</c:v>
                </c:pt>
                <c:pt idx="11">
                  <c:v>452986.37964640197</c:v>
                </c:pt>
                <c:pt idx="12">
                  <c:v>346023.71396445989</c:v>
                </c:pt>
                <c:pt idx="13">
                  <c:v>520942.99571160792</c:v>
                </c:pt>
                <c:pt idx="14">
                  <c:v>717413.65904430812</c:v>
                </c:pt>
                <c:pt idx="15">
                  <c:v>566184.12791254185</c:v>
                </c:pt>
                <c:pt idx="16">
                  <c:v>641784.92875698023</c:v>
                </c:pt>
                <c:pt idx="17">
                  <c:v>819023.74018294783</c:v>
                </c:pt>
                <c:pt idx="18">
                  <c:v>407635.56384641002</c:v>
                </c:pt>
                <c:pt idx="19">
                  <c:v>591725.43213226588</c:v>
                </c:pt>
                <c:pt idx="20">
                  <c:v>691806.70410578407</c:v>
                </c:pt>
                <c:pt idx="21">
                  <c:v>942032.18485149008</c:v>
                </c:pt>
                <c:pt idx="22">
                  <c:v>601027.13613891217</c:v>
                </c:pt>
                <c:pt idx="23">
                  <c:v>317136.86065349798</c:v>
                </c:pt>
              </c:numCache>
            </c:numRef>
          </c:yVal>
          <c:smooth val="0"/>
        </c:ser>
        <c:ser>
          <c:idx val="4"/>
          <c:order val="1"/>
          <c:tx>
            <c:strRef>
              <c:f>'Gray Snapper'!$C$2</c:f>
              <c:strCache>
                <c:ptCount val="1"/>
                <c:pt idx="0">
                  <c:v>90% CI</c:v>
                </c:pt>
              </c:strCache>
            </c:strRef>
          </c:tx>
          <c:spPr>
            <a:ln>
              <a:solidFill>
                <a:schemeClr val="accent4"/>
              </a:solidFill>
            </a:ln>
          </c:spPr>
          <c:marker>
            <c:spPr>
              <a:ln>
                <a:solidFill>
                  <a:schemeClr val="accent4"/>
                </a:solidFill>
              </a:ln>
            </c:spPr>
          </c:marker>
          <c:xVal>
            <c:numRef>
              <c:f>'Gray Snapper'!$A$3:$A$26</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'Gray Snapper'!$C$3:$C$26</c:f>
              <c:numCache>
                <c:formatCode>#,##0</c:formatCode>
                <c:ptCount val="24"/>
                <c:pt idx="0">
                  <c:v>191104.67367574628</c:v>
                </c:pt>
                <c:pt idx="1">
                  <c:v>272264.13435920258</c:v>
                </c:pt>
                <c:pt idx="2">
                  <c:v>344283.99270029599</c:v>
                </c:pt>
                <c:pt idx="3">
                  <c:v>233639.60691258113</c:v>
                </c:pt>
                <c:pt idx="4">
                  <c:v>234468.69732094544</c:v>
                </c:pt>
                <c:pt idx="5">
                  <c:v>278474.59537578688</c:v>
                </c:pt>
                <c:pt idx="6">
                  <c:v>356891.20321343874</c:v>
                </c:pt>
                <c:pt idx="7">
                  <c:v>263612.72463424469</c:v>
                </c:pt>
                <c:pt idx="8">
                  <c:v>294734.2528018931</c:v>
                </c:pt>
                <c:pt idx="9">
                  <c:v>341104.31032183778</c:v>
                </c:pt>
                <c:pt idx="10">
                  <c:v>311278.2380490232</c:v>
                </c:pt>
                <c:pt idx="11">
                  <c:v>306988.45429822494</c:v>
                </c:pt>
                <c:pt idx="12">
                  <c:v>262781.10432028613</c:v>
                </c:pt>
                <c:pt idx="13">
                  <c:v>419915.17995979096</c:v>
                </c:pt>
                <c:pt idx="14">
                  <c:v>537403.13443272701</c:v>
                </c:pt>
                <c:pt idx="15">
                  <c:v>414711.64887518703</c:v>
                </c:pt>
                <c:pt idx="16">
                  <c:v>447840.77275717165</c:v>
                </c:pt>
                <c:pt idx="17">
                  <c:v>527276.7695439544</c:v>
                </c:pt>
                <c:pt idx="18">
                  <c:v>294421.9116575825</c:v>
                </c:pt>
                <c:pt idx="19">
                  <c:v>470386.03333286248</c:v>
                </c:pt>
                <c:pt idx="20">
                  <c:v>544626.21768405742</c:v>
                </c:pt>
                <c:pt idx="21">
                  <c:v>742814.0899827804</c:v>
                </c:pt>
                <c:pt idx="22">
                  <c:v>414909.8891216073</c:v>
                </c:pt>
                <c:pt idx="23">
                  <c:v>251015.85401546943</c:v>
                </c:pt>
              </c:numCache>
            </c:numRef>
          </c:yVal>
          <c:smooth val="0"/>
        </c:ser>
        <c:ser>
          <c:idx val="1"/>
          <c:order val="2"/>
          <c:tx>
            <c:strRef>
              <c:f>'Gray Snapper'!$D$2</c:f>
              <c:strCache>
                <c:ptCount val="1"/>
                <c:pt idx="0">
                  <c:v>3-Year Avg.</c:v>
                </c:pt>
              </c:strCache>
            </c:strRef>
          </c:tx>
          <c:marker>
            <c:symbol val="circle"/>
            <c:size val="7"/>
          </c:marker>
          <c:xVal>
            <c:numRef>
              <c:f>'Gray Snapper'!$A$3:$A$26</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'Gray Snapper'!$D$3:$D$26</c:f>
              <c:numCache>
                <c:formatCode>General</c:formatCode>
                <c:ptCount val="24"/>
                <c:pt idx="2" formatCode="#,##0">
                  <c:v>378270.10894228006</c:v>
                </c:pt>
                <c:pt idx="3" formatCode="#,##0">
                  <c:v>391903.87623128202</c:v>
                </c:pt>
                <c:pt idx="4" formatCode="#,##0">
                  <c:v>377155.42406667263</c:v>
                </c:pt>
                <c:pt idx="5" formatCode="#,##0">
                  <c:v>364063.4657962679</c:v>
                </c:pt>
                <c:pt idx="6" formatCode="#,##0">
                  <c:v>417671.62646129326</c:v>
                </c:pt>
                <c:pt idx="7" formatCode="#,##0">
                  <c:v>416763.03121791332</c:v>
                </c:pt>
                <c:pt idx="8" formatCode="#,##0">
                  <c:v>399489.52221282007</c:v>
                </c:pt>
                <c:pt idx="9" formatCode="#,##0">
                  <c:v>399690.66407668003</c:v>
                </c:pt>
                <c:pt idx="10" formatCode="#,##0">
                  <c:v>418603.66730303335</c:v>
                </c:pt>
                <c:pt idx="11" formatCode="#,##0">
                  <c:v>442981.87244319404</c:v>
                </c:pt>
                <c:pt idx="12" formatCode="#,##0">
                  <c:v>400365.42981266725</c:v>
                </c:pt>
                <c:pt idx="13" formatCode="#,##0">
                  <c:v>439984.36310748989</c:v>
                </c:pt>
                <c:pt idx="14" formatCode="#,##0">
                  <c:v>528126.78957345861</c:v>
                </c:pt>
                <c:pt idx="15" formatCode="#,##0">
                  <c:v>601513.59422281932</c:v>
                </c:pt>
                <c:pt idx="16" formatCode="#,##0">
                  <c:v>641794.23857127677</c:v>
                </c:pt>
                <c:pt idx="17" formatCode="#,##0">
                  <c:v>675664.26561748993</c:v>
                </c:pt>
                <c:pt idx="18" formatCode="#,##0">
                  <c:v>622814.74426211265</c:v>
                </c:pt>
                <c:pt idx="19" formatCode="#,##0">
                  <c:v>606128.24538720783</c:v>
                </c:pt>
                <c:pt idx="20" formatCode="#,##0">
                  <c:v>563722.56669481995</c:v>
                </c:pt>
                <c:pt idx="21" formatCode="#,##0">
                  <c:v>741854.77369651338</c:v>
                </c:pt>
                <c:pt idx="22" formatCode="#,##0">
                  <c:v>744955.34169872885</c:v>
                </c:pt>
                <c:pt idx="23" formatCode="#,##0">
                  <c:v>620065.39388130012</c:v>
                </c:pt>
              </c:numCache>
            </c:numRef>
          </c:yVal>
          <c:smooth val="0"/>
        </c:ser>
        <c:ser>
          <c:idx val="3"/>
          <c:order val="3"/>
          <c:tx>
            <c:strRef>
              <c:f>'Gray Snapper'!$E$2</c:f>
              <c:strCache>
                <c:ptCount val="1"/>
                <c:pt idx="0">
                  <c:v>Modified Mean</c:v>
                </c:pt>
              </c:strCache>
            </c:strRef>
          </c:tx>
          <c:spPr>
            <a:ln>
              <a:solidFill>
                <a:schemeClr val="accent3"/>
              </a:solidFill>
            </a:ln>
          </c:spPr>
          <c:marker>
            <c:symbol val="triangle"/>
            <c:size val="7"/>
            <c:spPr>
              <a:solidFill>
                <a:schemeClr val="accent3"/>
              </a:solidFill>
              <a:ln>
                <a:solidFill>
                  <a:schemeClr val="accent3"/>
                </a:solidFill>
              </a:ln>
            </c:spPr>
          </c:marker>
          <c:xVal>
            <c:numRef>
              <c:f>'Gray Snapper'!$A$7:$A$26</c:f>
              <c:numCache>
                <c:formatCode>General</c:formatCode>
                <c:ptCount val="2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numCache>
            </c:numRef>
          </c:xVal>
          <c:yVal>
            <c:numRef>
              <c:f>'Gray Snapper'!$E$7:$E$26</c:f>
              <c:numCache>
                <c:formatCode>#,##0</c:formatCode>
                <c:ptCount val="20"/>
                <c:pt idx="0">
                  <c:v>350945.47817321727</c:v>
                </c:pt>
                <c:pt idx="1">
                  <c:v>390687.86383048928</c:v>
                </c:pt>
                <c:pt idx="2">
                  <c:v>416897.80972394469</c:v>
                </c:pt>
                <c:pt idx="3">
                  <c:v>375030.81642250001</c:v>
                </c:pt>
                <c:pt idx="4">
                  <c:v>386532.34244844661</c:v>
                </c:pt>
                <c:pt idx="5">
                  <c:v>428264.55724385992</c:v>
                </c:pt>
                <c:pt idx="6">
                  <c:v>418402.52543917339</c:v>
                </c:pt>
                <c:pt idx="7">
                  <c:v>411641.44656648726</c:v>
                </c:pt>
                <c:pt idx="8">
                  <c:v>411641.44656648726</c:v>
                </c:pt>
                <c:pt idx="9">
                  <c:v>442981.87244319404</c:v>
                </c:pt>
                <c:pt idx="10">
                  <c:v>458671.85706171655</c:v>
                </c:pt>
                <c:pt idx="11">
                  <c:v>513371.16775685054</c:v>
                </c:pt>
                <c:pt idx="12">
                  <c:v>576304.01746037661</c:v>
                </c:pt>
                <c:pt idx="13">
                  <c:v>641794.23857127677</c:v>
                </c:pt>
                <c:pt idx="14">
                  <c:v>641794.23857127677</c:v>
                </c:pt>
                <c:pt idx="15">
                  <c:v>599898.16293392936</c:v>
                </c:pt>
                <c:pt idx="16">
                  <c:v>641772.35499834351</c:v>
                </c:pt>
                <c:pt idx="17">
                  <c:v>700851.95880699938</c:v>
                </c:pt>
                <c:pt idx="18">
                  <c:v>628186.42412565404</c:v>
                </c:pt>
                <c:pt idx="19">
                  <c:v>628186.42412565404</c:v>
                </c:pt>
              </c:numCache>
            </c:numRef>
          </c:yVal>
          <c:smooth val="0"/>
        </c:ser>
        <c:ser>
          <c:idx val="2"/>
          <c:order val="4"/>
          <c:tx>
            <c:strRef>
              <c:f>'Gray Snapper'!$F$2</c:f>
              <c:strCache>
                <c:ptCount val="1"/>
                <c:pt idx="0">
                  <c:v>ACL</c:v>
                </c:pt>
              </c:strCache>
            </c:strRef>
          </c:tx>
          <c:spPr>
            <a:ln>
              <a:solidFill>
                <a:schemeClr val="accent3">
                  <a:lumMod val="50000"/>
                </a:schemeClr>
              </a:solidFill>
            </a:ln>
          </c:spPr>
          <c:marker>
            <c:symbol val="none"/>
          </c:marker>
          <c:xVal>
            <c:numRef>
              <c:f>'Gray Snapper'!$A$3:$A$26</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'Gray Snapper'!$F$3:$F$26</c:f>
              <c:numCache>
                <c:formatCode>#,##0</c:formatCode>
                <c:ptCount val="24"/>
                <c:pt idx="0">
                  <c:v>715201.10847250174</c:v>
                </c:pt>
                <c:pt idx="1">
                  <c:v>715201.10847250174</c:v>
                </c:pt>
                <c:pt idx="2">
                  <c:v>715201.10847250174</c:v>
                </c:pt>
                <c:pt idx="3">
                  <c:v>715201.10847250174</c:v>
                </c:pt>
                <c:pt idx="4">
                  <c:v>715201.10847250174</c:v>
                </c:pt>
                <c:pt idx="5">
                  <c:v>715201.10847250174</c:v>
                </c:pt>
                <c:pt idx="6">
                  <c:v>715201.10847250174</c:v>
                </c:pt>
                <c:pt idx="7">
                  <c:v>715201.10847250174</c:v>
                </c:pt>
                <c:pt idx="8">
                  <c:v>715201.10847250174</c:v>
                </c:pt>
                <c:pt idx="9">
                  <c:v>715201.10847250174</c:v>
                </c:pt>
                <c:pt idx="10">
                  <c:v>715201.10847250174</c:v>
                </c:pt>
                <c:pt idx="11">
                  <c:v>715201.10847250174</c:v>
                </c:pt>
                <c:pt idx="12">
                  <c:v>715201.10847250174</c:v>
                </c:pt>
                <c:pt idx="13">
                  <c:v>715201.10847250174</c:v>
                </c:pt>
                <c:pt idx="14">
                  <c:v>715201.10847250174</c:v>
                </c:pt>
                <c:pt idx="15">
                  <c:v>715201.10847250174</c:v>
                </c:pt>
                <c:pt idx="16">
                  <c:v>715201.10847250174</c:v>
                </c:pt>
                <c:pt idx="17">
                  <c:v>715201.10847250174</c:v>
                </c:pt>
                <c:pt idx="18">
                  <c:v>715201.10847250174</c:v>
                </c:pt>
                <c:pt idx="19">
                  <c:v>715201.10847250174</c:v>
                </c:pt>
                <c:pt idx="20">
                  <c:v>715201.10847250174</c:v>
                </c:pt>
                <c:pt idx="21">
                  <c:v>715201.10847250174</c:v>
                </c:pt>
                <c:pt idx="22">
                  <c:v>715201.10847250174</c:v>
                </c:pt>
                <c:pt idx="23">
                  <c:v>715201.10847250174</c:v>
                </c:pt>
              </c:numCache>
            </c:numRef>
          </c:yVal>
          <c:smooth val="0"/>
        </c:ser>
        <c:dLbls>
          <c:showLegendKey val="0"/>
          <c:showVal val="0"/>
          <c:showCatName val="0"/>
          <c:showSerName val="0"/>
          <c:showPercent val="0"/>
          <c:showBubbleSize val="0"/>
        </c:dLbls>
        <c:axId val="55489664"/>
        <c:axId val="55491200"/>
      </c:scatterChart>
      <c:valAx>
        <c:axId val="55489664"/>
        <c:scaling>
          <c:orientation val="minMax"/>
          <c:max val="2009"/>
          <c:min val="1986"/>
        </c:scaling>
        <c:delete val="0"/>
        <c:axPos val="b"/>
        <c:numFmt formatCode="General" sourceLinked="1"/>
        <c:majorTickMark val="out"/>
        <c:minorTickMark val="none"/>
        <c:tickLblPos val="nextTo"/>
        <c:crossAx val="55491200"/>
        <c:crosses val="autoZero"/>
        <c:crossBetween val="midCat"/>
      </c:valAx>
      <c:valAx>
        <c:axId val="55491200"/>
        <c:scaling>
          <c:orientation val="minMax"/>
        </c:scaling>
        <c:delete val="0"/>
        <c:axPos val="l"/>
        <c:majorGridlines/>
        <c:numFmt formatCode="#,##0" sourceLinked="1"/>
        <c:majorTickMark val="out"/>
        <c:minorTickMark val="none"/>
        <c:tickLblPos val="nextTo"/>
        <c:crossAx val="554896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66674</xdr:colOff>
      <xdr:row>27</xdr:row>
      <xdr:rowOff>123824</xdr:rowOff>
    </xdr:from>
    <xdr:to>
      <xdr:col>14</xdr:col>
      <xdr:colOff>352424</xdr:colOff>
      <xdr:row>58</xdr:row>
      <xdr:rowOff>57149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114299</xdr:colOff>
      <xdr:row>86</xdr:row>
      <xdr:rowOff>19050</xdr:rowOff>
    </xdr:from>
    <xdr:to>
      <xdr:col>16</xdr:col>
      <xdr:colOff>76199</xdr:colOff>
      <xdr:row>100</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114299</xdr:colOff>
      <xdr:row>100</xdr:row>
      <xdr:rowOff>104775</xdr:rowOff>
    </xdr:from>
    <xdr:to>
      <xdr:col>16</xdr:col>
      <xdr:colOff>76199</xdr:colOff>
      <xdr:row>114</xdr:row>
      <xdr:rowOff>180975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114301</xdr:colOff>
      <xdr:row>114</xdr:row>
      <xdr:rowOff>180975</xdr:rowOff>
    </xdr:from>
    <xdr:to>
      <xdr:col>16</xdr:col>
      <xdr:colOff>76200</xdr:colOff>
      <xdr:row>129</xdr:row>
      <xdr:rowOff>66675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138112</xdr:colOff>
      <xdr:row>29</xdr:row>
      <xdr:rowOff>119062</xdr:rowOff>
    </xdr:from>
    <xdr:to>
      <xdr:col>15</xdr:col>
      <xdr:colOff>504825</xdr:colOff>
      <xdr:row>61</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76199</xdr:colOff>
      <xdr:row>92</xdr:row>
      <xdr:rowOff>47625</xdr:rowOff>
    </xdr:from>
    <xdr:to>
      <xdr:col>16</xdr:col>
      <xdr:colOff>28574</xdr:colOff>
      <xdr:row>106</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76199</xdr:colOff>
      <xdr:row>106</xdr:row>
      <xdr:rowOff>123825</xdr:rowOff>
    </xdr:from>
    <xdr:to>
      <xdr:col>16</xdr:col>
      <xdr:colOff>28574</xdr:colOff>
      <xdr:row>121</xdr:row>
      <xdr:rowOff>9525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xdr:colOff>
      <xdr:row>121</xdr:row>
      <xdr:rowOff>9525</xdr:rowOff>
    </xdr:from>
    <xdr:to>
      <xdr:col>16</xdr:col>
      <xdr:colOff>28574</xdr:colOff>
      <xdr:row>135</xdr:row>
      <xdr:rowOff>85725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252411</xdr:colOff>
      <xdr:row>27</xdr:row>
      <xdr:rowOff>52387</xdr:rowOff>
    </xdr:from>
    <xdr:to>
      <xdr:col>14</xdr:col>
      <xdr:colOff>295274</xdr:colOff>
      <xdr:row>58</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zoomScale="125" workbookViewId="0">
      <selection activeCell="M13" sqref="M13"/>
    </sheetView>
  </sheetViews>
  <sheetFormatPr defaultColWidth="8.85546875" defaultRowHeight="15" x14ac:dyDescent="0.25"/>
  <sheetData>
    <row r="1" spans="1:9" x14ac:dyDescent="0.25">
      <c r="A1" s="44" t="s">
        <v>25</v>
      </c>
      <c r="B1" s="44"/>
      <c r="C1" s="44"/>
      <c r="D1" s="44"/>
      <c r="E1" s="44"/>
      <c r="F1" s="44"/>
      <c r="G1" s="44"/>
      <c r="H1" s="44"/>
      <c r="I1" s="44"/>
    </row>
    <row r="2" spans="1:9" x14ac:dyDescent="0.25">
      <c r="A2" s="44"/>
      <c r="B2" s="44"/>
      <c r="C2" s="44"/>
      <c r="D2" s="44"/>
      <c r="E2" s="44"/>
      <c r="F2" s="44"/>
      <c r="G2" s="44"/>
      <c r="H2" s="44"/>
      <c r="I2" s="44"/>
    </row>
    <row r="3" spans="1:9" x14ac:dyDescent="0.25">
      <c r="A3" s="44"/>
      <c r="B3" s="44"/>
      <c r="C3" s="44"/>
      <c r="D3" s="44"/>
      <c r="E3" s="44"/>
      <c r="F3" s="44"/>
      <c r="G3" s="44"/>
      <c r="H3" s="44"/>
      <c r="I3" s="44"/>
    </row>
    <row r="4" spans="1:9" x14ac:dyDescent="0.25">
      <c r="A4" s="44"/>
      <c r="B4" s="44"/>
      <c r="C4" s="44"/>
      <c r="D4" s="44"/>
      <c r="E4" s="44"/>
      <c r="F4" s="44"/>
      <c r="G4" s="44"/>
      <c r="H4" s="44"/>
      <c r="I4" s="44"/>
    </row>
    <row r="5" spans="1:9" x14ac:dyDescent="0.25">
      <c r="A5" s="44"/>
      <c r="B5" s="44"/>
      <c r="C5" s="44"/>
      <c r="D5" s="44"/>
      <c r="E5" s="44"/>
      <c r="F5" s="44"/>
      <c r="G5" s="44"/>
      <c r="H5" s="44"/>
      <c r="I5" s="44"/>
    </row>
    <row r="6" spans="1:9" x14ac:dyDescent="0.25">
      <c r="A6" s="44"/>
      <c r="B6" s="44"/>
      <c r="C6" s="44"/>
      <c r="D6" s="44"/>
      <c r="E6" s="44"/>
      <c r="F6" s="44"/>
      <c r="G6" s="44"/>
      <c r="H6" s="44"/>
      <c r="I6" s="44"/>
    </row>
    <row r="7" spans="1:9" x14ac:dyDescent="0.25">
      <c r="A7" s="44"/>
      <c r="B7" s="44"/>
      <c r="C7" s="44"/>
      <c r="D7" s="44"/>
      <c r="E7" s="44"/>
      <c r="F7" s="44"/>
      <c r="G7" s="44"/>
      <c r="H7" s="44"/>
      <c r="I7" s="44"/>
    </row>
    <row r="8" spans="1:9" x14ac:dyDescent="0.25">
      <c r="A8" s="44"/>
      <c r="B8" s="44"/>
      <c r="C8" s="44"/>
      <c r="D8" s="44"/>
      <c r="E8" s="44"/>
      <c r="F8" s="44"/>
      <c r="G8" s="44"/>
      <c r="H8" s="44"/>
      <c r="I8" s="44"/>
    </row>
    <row r="9" spans="1:9" x14ac:dyDescent="0.25">
      <c r="A9" s="44"/>
      <c r="B9" s="44"/>
      <c r="C9" s="44"/>
      <c r="D9" s="44"/>
      <c r="E9" s="44"/>
      <c r="F9" s="44"/>
      <c r="G9" s="44"/>
      <c r="H9" s="44"/>
      <c r="I9" s="44"/>
    </row>
    <row r="10" spans="1:9" x14ac:dyDescent="0.25">
      <c r="A10" s="44"/>
      <c r="B10" s="44"/>
      <c r="C10" s="44"/>
      <c r="D10" s="44"/>
      <c r="E10" s="44"/>
      <c r="F10" s="44"/>
      <c r="G10" s="44"/>
      <c r="H10" s="44"/>
      <c r="I10" s="44"/>
    </row>
    <row r="11" spans="1:9" x14ac:dyDescent="0.25">
      <c r="A11" s="44"/>
      <c r="B11" s="44"/>
      <c r="C11" s="44"/>
      <c r="D11" s="44"/>
      <c r="E11" s="44"/>
      <c r="F11" s="44"/>
      <c r="G11" s="44"/>
      <c r="H11" s="44"/>
      <c r="I11" s="44"/>
    </row>
    <row r="12" spans="1:9" x14ac:dyDescent="0.25">
      <c r="A12" s="44"/>
      <c r="B12" s="44"/>
      <c r="C12" s="44"/>
      <c r="D12" s="44"/>
      <c r="E12" s="44"/>
      <c r="F12" s="44"/>
      <c r="G12" s="44"/>
      <c r="H12" s="44"/>
      <c r="I12" s="44"/>
    </row>
    <row r="13" spans="1:9" x14ac:dyDescent="0.25">
      <c r="A13" s="44"/>
      <c r="B13" s="44"/>
      <c r="C13" s="44"/>
      <c r="D13" s="44"/>
      <c r="E13" s="44"/>
      <c r="F13" s="44"/>
      <c r="G13" s="44"/>
      <c r="H13" s="44"/>
      <c r="I13" s="44"/>
    </row>
    <row r="14" spans="1:9" x14ac:dyDescent="0.25">
      <c r="A14" s="44"/>
      <c r="B14" s="44"/>
      <c r="C14" s="44"/>
      <c r="D14" s="44"/>
      <c r="E14" s="44"/>
      <c r="F14" s="44"/>
      <c r="G14" s="44"/>
      <c r="H14" s="44"/>
      <c r="I14" s="44"/>
    </row>
    <row r="15" spans="1:9" x14ac:dyDescent="0.25">
      <c r="A15" s="44"/>
      <c r="B15" s="44"/>
      <c r="C15" s="44"/>
      <c r="D15" s="44"/>
      <c r="E15" s="44"/>
      <c r="F15" s="44"/>
      <c r="G15" s="44"/>
      <c r="H15" s="44"/>
      <c r="I15" s="44"/>
    </row>
    <row r="16" spans="1:9" x14ac:dyDescent="0.25">
      <c r="A16" s="44"/>
      <c r="B16" s="44"/>
      <c r="C16" s="44"/>
      <c r="D16" s="44"/>
      <c r="E16" s="44"/>
      <c r="F16" s="44"/>
      <c r="G16" s="44"/>
      <c r="H16" s="44"/>
      <c r="I16" s="44"/>
    </row>
    <row r="17" spans="1:9" x14ac:dyDescent="0.25">
      <c r="A17" s="44"/>
      <c r="B17" s="44"/>
      <c r="C17" s="44"/>
      <c r="D17" s="44"/>
      <c r="E17" s="44"/>
      <c r="F17" s="44"/>
      <c r="G17" s="44"/>
      <c r="H17" s="44"/>
      <c r="I17" s="44"/>
    </row>
    <row r="18" spans="1:9" x14ac:dyDescent="0.25">
      <c r="A18" s="44"/>
      <c r="B18" s="44"/>
      <c r="C18" s="44"/>
      <c r="D18" s="44"/>
      <c r="E18" s="44"/>
      <c r="F18" s="44"/>
      <c r="G18" s="44"/>
      <c r="H18" s="44"/>
      <c r="I18" s="44"/>
    </row>
    <row r="19" spans="1:9" x14ac:dyDescent="0.25">
      <c r="A19" s="44"/>
      <c r="B19" s="44"/>
      <c r="C19" s="44"/>
      <c r="D19" s="44"/>
      <c r="E19" s="44"/>
      <c r="F19" s="44"/>
      <c r="G19" s="44"/>
      <c r="H19" s="44"/>
      <c r="I19" s="44"/>
    </row>
    <row r="20" spans="1:9" x14ac:dyDescent="0.25">
      <c r="A20" s="44"/>
      <c r="B20" s="44"/>
      <c r="C20" s="44"/>
      <c r="D20" s="44"/>
      <c r="E20" s="44"/>
      <c r="F20" s="44"/>
      <c r="G20" s="44"/>
      <c r="H20" s="44"/>
      <c r="I20" s="44"/>
    </row>
    <row r="21" spans="1:9" x14ac:dyDescent="0.25">
      <c r="A21" s="44"/>
      <c r="B21" s="44"/>
      <c r="C21" s="44"/>
      <c r="D21" s="44"/>
      <c r="E21" s="44"/>
      <c r="F21" s="44"/>
      <c r="G21" s="44"/>
      <c r="H21" s="44"/>
      <c r="I21" s="44"/>
    </row>
    <row r="22" spans="1:9" x14ac:dyDescent="0.25">
      <c r="A22" s="44"/>
      <c r="B22" s="44"/>
      <c r="C22" s="44"/>
      <c r="D22" s="44"/>
      <c r="E22" s="44"/>
      <c r="F22" s="44"/>
      <c r="G22" s="44"/>
      <c r="H22" s="44"/>
      <c r="I22" s="44"/>
    </row>
    <row r="23" spans="1:9" x14ac:dyDescent="0.25">
      <c r="A23" s="44"/>
      <c r="B23" s="44"/>
      <c r="C23" s="44"/>
      <c r="D23" s="44"/>
      <c r="E23" s="44"/>
      <c r="F23" s="44"/>
      <c r="G23" s="44"/>
      <c r="H23" s="44"/>
      <c r="I23" s="44"/>
    </row>
    <row r="24" spans="1:9" x14ac:dyDescent="0.25">
      <c r="A24" s="44"/>
      <c r="B24" s="44"/>
      <c r="C24" s="44"/>
      <c r="D24" s="44"/>
      <c r="E24" s="44"/>
      <c r="F24" s="44"/>
      <c r="G24" s="44"/>
      <c r="H24" s="44"/>
      <c r="I24" s="44"/>
    </row>
    <row r="25" spans="1:9" x14ac:dyDescent="0.25">
      <c r="A25" s="44"/>
      <c r="B25" s="44"/>
      <c r="C25" s="44"/>
      <c r="D25" s="44"/>
      <c r="E25" s="44"/>
      <c r="F25" s="44"/>
      <c r="G25" s="44"/>
      <c r="H25" s="44"/>
      <c r="I25" s="44"/>
    </row>
    <row r="26" spans="1:9" x14ac:dyDescent="0.25">
      <c r="A26" s="44"/>
      <c r="B26" s="44"/>
      <c r="C26" s="44"/>
      <c r="D26" s="44"/>
      <c r="E26" s="44"/>
      <c r="F26" s="44"/>
      <c r="G26" s="44"/>
      <c r="H26" s="44"/>
      <c r="I26" s="44"/>
    </row>
    <row r="27" spans="1:9" x14ac:dyDescent="0.25">
      <c r="A27" s="44"/>
      <c r="B27" s="44"/>
      <c r="C27" s="44"/>
      <c r="D27" s="44"/>
      <c r="E27" s="44"/>
      <c r="F27" s="44"/>
      <c r="G27" s="44"/>
      <c r="H27" s="44"/>
      <c r="I27" s="44"/>
    </row>
    <row r="28" spans="1:9" x14ac:dyDescent="0.25">
      <c r="A28" s="44"/>
      <c r="B28" s="44"/>
      <c r="C28" s="44"/>
      <c r="D28" s="44"/>
      <c r="E28" s="44"/>
      <c r="F28" s="44"/>
      <c r="G28" s="44"/>
      <c r="H28" s="44"/>
      <c r="I28" s="44"/>
    </row>
    <row r="29" spans="1:9" x14ac:dyDescent="0.25">
      <c r="A29" s="44"/>
      <c r="B29" s="44"/>
      <c r="C29" s="44"/>
      <c r="D29" s="44"/>
      <c r="E29" s="44"/>
      <c r="F29" s="44"/>
      <c r="G29" s="44"/>
      <c r="H29" s="44"/>
      <c r="I29" s="44"/>
    </row>
    <row r="30" spans="1:9" x14ac:dyDescent="0.25">
      <c r="A30" s="44"/>
      <c r="B30" s="44"/>
      <c r="C30" s="44"/>
      <c r="D30" s="44"/>
      <c r="E30" s="44"/>
      <c r="F30" s="44"/>
      <c r="G30" s="44"/>
      <c r="H30" s="44"/>
      <c r="I30" s="44"/>
    </row>
    <row r="31" spans="1:9" x14ac:dyDescent="0.25">
      <c r="A31" s="44"/>
      <c r="B31" s="44"/>
      <c r="C31" s="44"/>
      <c r="D31" s="44"/>
      <c r="E31" s="44"/>
      <c r="F31" s="44"/>
      <c r="G31" s="44"/>
      <c r="H31" s="44"/>
      <c r="I31" s="44"/>
    </row>
    <row r="32" spans="1:9" x14ac:dyDescent="0.25">
      <c r="A32" s="44"/>
      <c r="B32" s="44"/>
      <c r="C32" s="44"/>
      <c r="D32" s="44"/>
      <c r="E32" s="44"/>
      <c r="F32" s="44"/>
      <c r="G32" s="44"/>
      <c r="H32" s="44"/>
      <c r="I32" s="44"/>
    </row>
    <row r="33" spans="1:9" x14ac:dyDescent="0.25">
      <c r="A33" s="44"/>
      <c r="B33" s="44"/>
      <c r="C33" s="44"/>
      <c r="D33" s="44"/>
      <c r="E33" s="44"/>
      <c r="F33" s="44"/>
      <c r="G33" s="44"/>
      <c r="H33" s="44"/>
      <c r="I33" s="44"/>
    </row>
    <row r="34" spans="1:9" x14ac:dyDescent="0.25">
      <c r="A34" s="44"/>
      <c r="B34" s="44"/>
      <c r="C34" s="44"/>
      <c r="D34" s="44"/>
      <c r="E34" s="44"/>
      <c r="F34" s="44"/>
      <c r="G34" s="44"/>
      <c r="H34" s="44"/>
      <c r="I34" s="44"/>
    </row>
    <row r="35" spans="1:9" x14ac:dyDescent="0.25">
      <c r="A35" s="44"/>
      <c r="B35" s="44"/>
      <c r="C35" s="44"/>
      <c r="D35" s="44"/>
      <c r="E35" s="44"/>
      <c r="F35" s="44"/>
      <c r="G35" s="44"/>
      <c r="H35" s="44"/>
      <c r="I35" s="44"/>
    </row>
    <row r="36" spans="1:9" x14ac:dyDescent="0.25">
      <c r="A36" s="44"/>
      <c r="B36" s="44"/>
      <c r="C36" s="44"/>
      <c r="D36" s="44"/>
      <c r="E36" s="44"/>
      <c r="F36" s="44"/>
      <c r="G36" s="44"/>
      <c r="H36" s="44"/>
      <c r="I36" s="44"/>
    </row>
    <row r="37" spans="1:9" x14ac:dyDescent="0.25">
      <c r="A37" s="44"/>
      <c r="B37" s="44"/>
      <c r="C37" s="44"/>
      <c r="D37" s="44"/>
      <c r="E37" s="44"/>
      <c r="F37" s="44"/>
      <c r="G37" s="44"/>
      <c r="H37" s="44"/>
      <c r="I37" s="44"/>
    </row>
    <row r="38" spans="1:9" x14ac:dyDescent="0.25">
      <c r="A38" s="44"/>
      <c r="B38" s="44"/>
      <c r="C38" s="44"/>
      <c r="D38" s="44"/>
      <c r="E38" s="44"/>
      <c r="F38" s="44"/>
      <c r="G38" s="44"/>
      <c r="H38" s="44"/>
      <c r="I38" s="44"/>
    </row>
    <row r="39" spans="1:9" x14ac:dyDescent="0.25">
      <c r="A39" s="44"/>
      <c r="B39" s="44"/>
      <c r="C39" s="44"/>
      <c r="D39" s="44"/>
      <c r="E39" s="44"/>
      <c r="F39" s="44"/>
      <c r="G39" s="44"/>
      <c r="H39" s="44"/>
      <c r="I39" s="44"/>
    </row>
    <row r="40" spans="1:9" x14ac:dyDescent="0.25">
      <c r="A40" s="44"/>
      <c r="B40" s="44"/>
      <c r="C40" s="44"/>
      <c r="D40" s="44"/>
      <c r="E40" s="44"/>
      <c r="F40" s="44"/>
      <c r="G40" s="44"/>
      <c r="H40" s="44"/>
      <c r="I40" s="44"/>
    </row>
    <row r="41" spans="1:9" x14ac:dyDescent="0.25">
      <c r="A41" s="44"/>
      <c r="B41" s="44"/>
      <c r="C41" s="44"/>
      <c r="D41" s="44"/>
      <c r="E41" s="44"/>
      <c r="F41" s="44"/>
      <c r="G41" s="44"/>
      <c r="H41" s="44"/>
      <c r="I41" s="44"/>
    </row>
    <row r="42" spans="1:9" x14ac:dyDescent="0.25">
      <c r="A42" s="44"/>
      <c r="B42" s="44"/>
      <c r="C42" s="44"/>
      <c r="D42" s="44"/>
      <c r="E42" s="44"/>
      <c r="F42" s="44"/>
      <c r="G42" s="44"/>
      <c r="H42" s="44"/>
      <c r="I42" s="44"/>
    </row>
    <row r="43" spans="1:9" x14ac:dyDescent="0.25">
      <c r="A43" s="44"/>
      <c r="B43" s="44"/>
      <c r="C43" s="44"/>
      <c r="D43" s="44"/>
      <c r="E43" s="44"/>
      <c r="F43" s="44"/>
      <c r="G43" s="44"/>
      <c r="H43" s="44"/>
      <c r="I43" s="44"/>
    </row>
    <row r="44" spans="1:9" x14ac:dyDescent="0.25">
      <c r="A44" s="44"/>
      <c r="B44" s="44"/>
      <c r="C44" s="44"/>
      <c r="D44" s="44"/>
      <c r="E44" s="44"/>
      <c r="F44" s="44"/>
      <c r="G44" s="44"/>
      <c r="H44" s="44"/>
      <c r="I44" s="44"/>
    </row>
    <row r="45" spans="1:9" x14ac:dyDescent="0.25">
      <c r="A45" s="44"/>
      <c r="B45" s="44"/>
      <c r="C45" s="44"/>
      <c r="D45" s="44"/>
      <c r="E45" s="44"/>
      <c r="F45" s="44"/>
      <c r="G45" s="44"/>
      <c r="H45" s="44"/>
      <c r="I45" s="44"/>
    </row>
    <row r="46" spans="1:9" x14ac:dyDescent="0.25">
      <c r="A46" s="44"/>
      <c r="B46" s="44"/>
      <c r="C46" s="44"/>
      <c r="D46" s="44"/>
      <c r="E46" s="44"/>
      <c r="F46" s="44"/>
      <c r="G46" s="44"/>
      <c r="H46" s="44"/>
      <c r="I46" s="44"/>
    </row>
    <row r="47" spans="1:9" x14ac:dyDescent="0.25">
      <c r="A47" s="44"/>
      <c r="B47" s="44"/>
      <c r="C47" s="44"/>
      <c r="D47" s="44"/>
      <c r="E47" s="44"/>
      <c r="F47" s="44"/>
      <c r="G47" s="44"/>
      <c r="H47" s="44"/>
      <c r="I47" s="44"/>
    </row>
  </sheetData>
  <mergeCells count="1">
    <mergeCell ref="A1:I47"/>
  </mergeCells>
  <phoneticPr fontId="2" type="noConversion"/>
  <pageMargins left="0.7" right="0.7" top="0.75" bottom="0.75" header="0.3" footer="0.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topLeftCell="A60" workbookViewId="0">
      <selection activeCell="Q69" sqref="Q69"/>
    </sheetView>
  </sheetViews>
  <sheetFormatPr defaultColWidth="8.85546875" defaultRowHeight="15" x14ac:dyDescent="0.25"/>
  <cols>
    <col min="2" max="2" width="12.140625" bestFit="1" customWidth="1"/>
    <col min="3" max="3" width="10.42578125" customWidth="1"/>
    <col min="4" max="5" width="12.140625" bestFit="1" customWidth="1"/>
    <col min="6" max="6" width="15" bestFit="1" customWidth="1"/>
    <col min="7" max="7" width="14.42578125" bestFit="1" customWidth="1"/>
    <col min="8" max="8" width="12.85546875" bestFit="1" customWidth="1"/>
    <col min="9" max="9" width="18.85546875" bestFit="1" customWidth="1"/>
    <col min="10" max="10" width="11.85546875" customWidth="1"/>
    <col min="11" max="11" width="11.7109375" customWidth="1"/>
    <col min="12" max="12" width="12.28515625" customWidth="1"/>
    <col min="13" max="13" width="15.140625" customWidth="1"/>
    <col min="14" max="14" width="13.7109375" customWidth="1"/>
    <col min="15" max="15" width="9.28515625" bestFit="1" customWidth="1"/>
    <col min="16" max="17" width="10.140625" bestFit="1" customWidth="1"/>
  </cols>
  <sheetData>
    <row r="1" spans="1:17" x14ac:dyDescent="0.25">
      <c r="A1" s="1" t="s">
        <v>17</v>
      </c>
    </row>
    <row r="2" spans="1:17" x14ac:dyDescent="0.25">
      <c r="B2" s="1"/>
      <c r="C2" s="1"/>
      <c r="D2" s="1"/>
      <c r="E2" s="1"/>
      <c r="F2" s="1"/>
      <c r="G2" s="13"/>
      <c r="H2" s="13"/>
      <c r="I2" s="13"/>
      <c r="J2" s="13"/>
      <c r="K2" s="13"/>
      <c r="L2" s="13"/>
      <c r="M2" s="13"/>
      <c r="N2" s="13"/>
      <c r="O2" s="13"/>
      <c r="P2" s="13"/>
      <c r="Q2" s="13"/>
    </row>
    <row r="3" spans="1:17" x14ac:dyDescent="0.25">
      <c r="A3" s="3" t="s">
        <v>16</v>
      </c>
      <c r="B3" s="3" t="s">
        <v>23</v>
      </c>
      <c r="C3" s="3" t="s">
        <v>20</v>
      </c>
      <c r="D3" s="3" t="s">
        <v>12</v>
      </c>
      <c r="E3" s="3" t="s">
        <v>13</v>
      </c>
      <c r="F3" s="3" t="s">
        <v>21</v>
      </c>
      <c r="G3" s="19" t="s">
        <v>14</v>
      </c>
      <c r="H3" s="20" t="s">
        <v>15</v>
      </c>
      <c r="I3" s="22" t="s">
        <v>22</v>
      </c>
      <c r="J3" s="45" t="s">
        <v>27</v>
      </c>
      <c r="K3" s="46"/>
      <c r="L3" s="46"/>
      <c r="M3" s="46"/>
      <c r="N3" s="47"/>
      <c r="O3" s="9"/>
      <c r="P3" s="9" t="s">
        <v>26</v>
      </c>
      <c r="Q3" s="9"/>
    </row>
    <row r="4" spans="1:17" x14ac:dyDescent="0.25">
      <c r="A4" s="2">
        <v>1986</v>
      </c>
      <c r="B4" s="4">
        <v>8020227.8962143175</v>
      </c>
      <c r="C4" s="4">
        <v>5179772.5785350613</v>
      </c>
      <c r="D4" s="4">
        <v>10802418.450862501</v>
      </c>
      <c r="E4" s="4"/>
      <c r="F4" s="4"/>
      <c r="G4" s="5">
        <f>B4-D4</f>
        <v>-2782190.5546481833</v>
      </c>
      <c r="H4" s="10"/>
      <c r="I4" s="6"/>
      <c r="J4" s="48"/>
      <c r="K4" s="49"/>
      <c r="L4" s="49"/>
      <c r="M4" s="49"/>
      <c r="N4" s="50"/>
      <c r="O4" s="72">
        <v>2004</v>
      </c>
      <c r="P4" s="18">
        <v>0</v>
      </c>
      <c r="Q4" s="14"/>
    </row>
    <row r="5" spans="1:17" x14ac:dyDescent="0.25">
      <c r="A5" s="2">
        <v>1987</v>
      </c>
      <c r="B5" s="4">
        <v>4547087.2758473419</v>
      </c>
      <c r="C5" s="4">
        <v>3530941.9807751058</v>
      </c>
      <c r="D5" s="4">
        <v>10802418.450862501</v>
      </c>
      <c r="E5" s="4"/>
      <c r="F5" s="4"/>
      <c r="G5" s="5">
        <f t="shared" ref="G5:G27" si="0">B5-D5</f>
        <v>-6255331.175015159</v>
      </c>
      <c r="H5" s="10"/>
      <c r="I5" s="6"/>
      <c r="J5" s="48"/>
      <c r="K5" s="49"/>
      <c r="L5" s="49"/>
      <c r="M5" s="49"/>
      <c r="N5" s="50"/>
      <c r="O5" s="72">
        <v>2004</v>
      </c>
      <c r="P5" s="10">
        <v>16000000</v>
      </c>
      <c r="Q5" s="10"/>
    </row>
    <row r="6" spans="1:17" x14ac:dyDescent="0.25">
      <c r="A6" s="2">
        <v>1988</v>
      </c>
      <c r="B6" s="4">
        <v>6531685.5576165207</v>
      </c>
      <c r="C6" s="4">
        <v>4819739.8321274621</v>
      </c>
      <c r="D6" s="4">
        <v>10802418.450862501</v>
      </c>
      <c r="E6" s="4">
        <f t="shared" ref="E6:E27" si="1">AVERAGE(B4:B6)</f>
        <v>6366333.5765593937</v>
      </c>
      <c r="F6" s="4"/>
      <c r="G6" s="5">
        <f t="shared" si="0"/>
        <v>-4270732.8932459801</v>
      </c>
      <c r="H6" s="10">
        <f>E6-D6</f>
        <v>-4436084.8743031071</v>
      </c>
      <c r="I6" s="6"/>
      <c r="J6" s="48"/>
      <c r="K6" s="49"/>
      <c r="L6" s="49"/>
      <c r="M6" s="49"/>
      <c r="N6" s="50"/>
      <c r="O6" s="10"/>
      <c r="P6" s="10"/>
      <c r="Q6" s="10"/>
    </row>
    <row r="7" spans="1:17" x14ac:dyDescent="0.25">
      <c r="A7" s="2">
        <v>1989</v>
      </c>
      <c r="B7" s="4">
        <v>10982548.883375198</v>
      </c>
      <c r="C7" s="4">
        <v>9016751.3531424664</v>
      </c>
      <c r="D7" s="4">
        <v>10802418.450862501</v>
      </c>
      <c r="E7" s="4">
        <f t="shared" si="1"/>
        <v>7353773.9056130201</v>
      </c>
      <c r="F7" s="4"/>
      <c r="G7" s="5">
        <f t="shared" si="0"/>
        <v>180130.43251269683</v>
      </c>
      <c r="H7" s="10">
        <f t="shared" ref="H7:H27" si="2">E7-D7</f>
        <v>-3448644.5452494808</v>
      </c>
      <c r="I7" s="6"/>
      <c r="J7" s="48"/>
      <c r="K7" s="49"/>
      <c r="L7" s="49"/>
      <c r="M7" s="49"/>
      <c r="N7" s="50"/>
      <c r="O7" s="10"/>
      <c r="P7" s="10"/>
      <c r="Q7" s="10"/>
    </row>
    <row r="8" spans="1:17" x14ac:dyDescent="0.25">
      <c r="A8" s="2">
        <v>1990</v>
      </c>
      <c r="B8" s="4">
        <v>8266783.3419555407</v>
      </c>
      <c r="C8" s="4">
        <v>6233920.7988968845</v>
      </c>
      <c r="D8" s="4">
        <v>10802418.450862501</v>
      </c>
      <c r="E8" s="4">
        <f t="shared" si="1"/>
        <v>8593672.5943157524</v>
      </c>
      <c r="F8" s="4">
        <f t="shared" ref="F8:F27" si="3">(SUM(B4:B8)-MIN(B4:B8)-MAX(B4:B8))/3</f>
        <v>7606232.2652621269</v>
      </c>
      <c r="G8" s="5">
        <f t="shared" si="0"/>
        <v>-2535635.1089069601</v>
      </c>
      <c r="H8" s="10">
        <f t="shared" si="2"/>
        <v>-2208745.8565467484</v>
      </c>
      <c r="I8" s="6">
        <f>F8-D8</f>
        <v>-3196186.1856003739</v>
      </c>
      <c r="J8" s="48"/>
      <c r="K8" s="49"/>
      <c r="L8" s="49"/>
      <c r="M8" s="49"/>
      <c r="N8" s="50"/>
      <c r="O8" s="10"/>
      <c r="P8" s="10"/>
      <c r="Q8" s="10"/>
    </row>
    <row r="9" spans="1:17" x14ac:dyDescent="0.25">
      <c r="A9" s="2">
        <v>1991</v>
      </c>
      <c r="B9" s="4">
        <v>12175672.705129541</v>
      </c>
      <c r="C9" s="4">
        <v>10270111.923268788</v>
      </c>
      <c r="D9" s="4">
        <v>10802418.450862501</v>
      </c>
      <c r="E9" s="4">
        <f t="shared" si="1"/>
        <v>10475001.643486761</v>
      </c>
      <c r="F9" s="4">
        <f t="shared" si="3"/>
        <v>8593672.5943157542</v>
      </c>
      <c r="G9" s="5">
        <f t="shared" si="0"/>
        <v>1373254.2542670406</v>
      </c>
      <c r="H9" s="10">
        <f t="shared" si="2"/>
        <v>-327416.80737574026</v>
      </c>
      <c r="I9" s="6">
        <f t="shared" ref="I9:I27" si="4">F9-D9</f>
        <v>-2208745.8565467466</v>
      </c>
      <c r="J9" s="48"/>
      <c r="K9" s="49"/>
      <c r="L9" s="49"/>
      <c r="M9" s="49"/>
      <c r="N9" s="50"/>
      <c r="O9" s="10"/>
      <c r="P9" s="10"/>
      <c r="Q9" s="10"/>
    </row>
    <row r="10" spans="1:17" x14ac:dyDescent="0.25">
      <c r="A10" s="2">
        <v>1992</v>
      </c>
      <c r="B10" s="4">
        <v>6053800.9334215559</v>
      </c>
      <c r="C10" s="4">
        <v>5066262.8675811402</v>
      </c>
      <c r="D10" s="4">
        <v>10802418.450862501</v>
      </c>
      <c r="E10" s="4">
        <f t="shared" si="1"/>
        <v>8832085.6601688806</v>
      </c>
      <c r="F10" s="4">
        <f t="shared" si="3"/>
        <v>8593672.5943157542</v>
      </c>
      <c r="G10" s="5">
        <f t="shared" si="0"/>
        <v>-4748617.5174409449</v>
      </c>
      <c r="H10" s="10">
        <f t="shared" si="2"/>
        <v>-1970332.7906936202</v>
      </c>
      <c r="I10" s="6">
        <f t="shared" si="4"/>
        <v>-2208745.8565467466</v>
      </c>
      <c r="J10" s="48"/>
      <c r="K10" s="49"/>
      <c r="L10" s="49"/>
      <c r="M10" s="49"/>
      <c r="N10" s="50"/>
      <c r="O10" s="10"/>
      <c r="P10" s="10"/>
      <c r="Q10" s="10"/>
    </row>
    <row r="11" spans="1:17" x14ac:dyDescent="0.25">
      <c r="A11" s="2">
        <v>1993</v>
      </c>
      <c r="B11" s="4">
        <v>8400458.5555608422</v>
      </c>
      <c r="C11" s="4">
        <v>7168911.6626283294</v>
      </c>
      <c r="D11" s="4">
        <v>10802418.450862501</v>
      </c>
      <c r="E11" s="4">
        <f t="shared" si="1"/>
        <v>8876644.0647039805</v>
      </c>
      <c r="F11" s="4">
        <f t="shared" si="3"/>
        <v>9216596.9269638639</v>
      </c>
      <c r="G11" s="5">
        <f t="shared" si="0"/>
        <v>-2401959.8953016587</v>
      </c>
      <c r="H11" s="10">
        <f t="shared" si="2"/>
        <v>-1925774.3861585204</v>
      </c>
      <c r="I11" s="6">
        <f t="shared" si="4"/>
        <v>-1585821.5238986369</v>
      </c>
      <c r="J11" s="48"/>
      <c r="K11" s="49"/>
      <c r="L11" s="49"/>
      <c r="M11" s="49"/>
      <c r="N11" s="50"/>
      <c r="O11" s="10"/>
      <c r="P11" s="10"/>
      <c r="Q11" s="10"/>
    </row>
    <row r="12" spans="1:17" x14ac:dyDescent="0.25">
      <c r="A12" s="2">
        <v>1994</v>
      </c>
      <c r="B12" s="4">
        <v>11136890.976589836</v>
      </c>
      <c r="C12" s="4">
        <v>9182490.0007776134</v>
      </c>
      <c r="D12" s="4">
        <v>10802418.450862501</v>
      </c>
      <c r="E12" s="4">
        <f t="shared" si="1"/>
        <v>8530383.4885240775</v>
      </c>
      <c r="F12" s="4">
        <f t="shared" si="3"/>
        <v>9268044.2913687397</v>
      </c>
      <c r="G12" s="5">
        <f t="shared" si="0"/>
        <v>334472.52572733536</v>
      </c>
      <c r="H12" s="10">
        <f t="shared" si="2"/>
        <v>-2272034.9623384234</v>
      </c>
      <c r="I12" s="6">
        <f t="shared" si="4"/>
        <v>-1534374.1594937611</v>
      </c>
      <c r="J12" s="48"/>
      <c r="K12" s="49"/>
      <c r="L12" s="49"/>
      <c r="M12" s="49"/>
      <c r="N12" s="50"/>
      <c r="O12" s="10"/>
      <c r="P12" s="10"/>
      <c r="Q12" s="10"/>
    </row>
    <row r="13" spans="1:17" x14ac:dyDescent="0.25">
      <c r="A13" s="2">
        <v>1995</v>
      </c>
      <c r="B13" s="4">
        <v>14042074.676551998</v>
      </c>
      <c r="C13" s="4">
        <v>11939315.136639923</v>
      </c>
      <c r="D13" s="4">
        <v>10802418.450862501</v>
      </c>
      <c r="E13" s="4">
        <f t="shared" si="1"/>
        <v>11193141.402900891</v>
      </c>
      <c r="F13" s="4">
        <f t="shared" si="3"/>
        <v>10571007.41242674</v>
      </c>
      <c r="G13" s="5">
        <f t="shared" si="0"/>
        <v>3239656.2256894968</v>
      </c>
      <c r="H13" s="10">
        <f t="shared" si="2"/>
        <v>390722.95203839056</v>
      </c>
      <c r="I13" s="6">
        <f t="shared" si="4"/>
        <v>-231411.03843576089</v>
      </c>
      <c r="J13" s="48"/>
      <c r="K13" s="49"/>
      <c r="L13" s="49"/>
      <c r="M13" s="49"/>
      <c r="N13" s="50"/>
      <c r="O13" s="10"/>
      <c r="P13" s="10"/>
      <c r="Q13" s="10"/>
    </row>
    <row r="14" spans="1:17" x14ac:dyDescent="0.25">
      <c r="A14" s="2">
        <v>1996</v>
      </c>
      <c r="B14" s="4">
        <v>8814824.9045414403</v>
      </c>
      <c r="C14" s="4">
        <v>7231660.5407385267</v>
      </c>
      <c r="D14" s="4">
        <v>10802418.450862501</v>
      </c>
      <c r="E14" s="4">
        <f t="shared" si="1"/>
        <v>11331263.519227758</v>
      </c>
      <c r="F14" s="4">
        <f t="shared" si="3"/>
        <v>9450724.8122307062</v>
      </c>
      <c r="G14" s="5">
        <f t="shared" si="0"/>
        <v>-1987593.5463210605</v>
      </c>
      <c r="H14" s="10">
        <f t="shared" si="2"/>
        <v>528845.06836525723</v>
      </c>
      <c r="I14" s="6">
        <f t="shared" si="4"/>
        <v>-1351693.6386317946</v>
      </c>
      <c r="J14" s="48"/>
      <c r="K14" s="49"/>
      <c r="L14" s="49"/>
      <c r="M14" s="49"/>
      <c r="N14" s="50"/>
      <c r="O14" s="10"/>
      <c r="P14" s="10"/>
      <c r="Q14" s="10"/>
    </row>
    <row r="15" spans="1:17" x14ac:dyDescent="0.25">
      <c r="A15" s="2">
        <v>1997</v>
      </c>
      <c r="B15" s="4">
        <v>12826909.285560004</v>
      </c>
      <c r="C15" s="4">
        <v>10727580.154253891</v>
      </c>
      <c r="D15" s="4">
        <v>10802418.450862501</v>
      </c>
      <c r="E15" s="4">
        <f t="shared" si="1"/>
        <v>11894602.955551147</v>
      </c>
      <c r="F15" s="4">
        <f t="shared" si="3"/>
        <v>10926208.388897093</v>
      </c>
      <c r="G15" s="5">
        <f t="shared" si="0"/>
        <v>2024490.8346975036</v>
      </c>
      <c r="H15" s="10">
        <f t="shared" si="2"/>
        <v>1092184.5046886466</v>
      </c>
      <c r="I15" s="6">
        <f t="shared" si="4"/>
        <v>123789.9380345922</v>
      </c>
      <c r="J15" s="48"/>
      <c r="K15" s="49"/>
      <c r="L15" s="49"/>
      <c r="M15" s="49"/>
      <c r="N15" s="50"/>
      <c r="O15" s="10"/>
      <c r="P15" s="10"/>
      <c r="Q15" s="10"/>
    </row>
    <row r="16" spans="1:17" x14ac:dyDescent="0.25">
      <c r="A16" s="2">
        <v>1998</v>
      </c>
      <c r="B16" s="4">
        <v>9233436.8193565216</v>
      </c>
      <c r="C16" s="4">
        <v>7838557.0943657961</v>
      </c>
      <c r="D16" s="4">
        <v>10802418.450862501</v>
      </c>
      <c r="E16" s="4">
        <f t="shared" si="1"/>
        <v>10291723.669819323</v>
      </c>
      <c r="F16" s="4">
        <f t="shared" si="3"/>
        <v>11065745.693835454</v>
      </c>
      <c r="G16" s="5">
        <f t="shared" si="0"/>
        <v>-1568981.6315059792</v>
      </c>
      <c r="H16" s="10">
        <f t="shared" si="2"/>
        <v>-510694.78104317747</v>
      </c>
      <c r="I16" s="6">
        <f t="shared" si="4"/>
        <v>263327.24297295325</v>
      </c>
      <c r="J16" s="48"/>
      <c r="K16" s="49"/>
      <c r="L16" s="49"/>
      <c r="M16" s="49"/>
      <c r="N16" s="50"/>
      <c r="O16" s="10"/>
      <c r="P16" s="10"/>
      <c r="Q16" s="10"/>
    </row>
    <row r="17" spans="1:17" x14ac:dyDescent="0.25">
      <c r="A17" s="2">
        <v>1999</v>
      </c>
      <c r="B17" s="4">
        <v>11365865.568265419</v>
      </c>
      <c r="C17" s="4">
        <v>9780485.1472853981</v>
      </c>
      <c r="D17" s="4">
        <v>10802418.450862501</v>
      </c>
      <c r="E17" s="4">
        <f t="shared" si="1"/>
        <v>11142070.557727316</v>
      </c>
      <c r="F17" s="4">
        <f t="shared" si="3"/>
        <v>11142070.557727315</v>
      </c>
      <c r="G17" s="5">
        <f t="shared" si="0"/>
        <v>563447.11740291864</v>
      </c>
      <c r="H17" s="10">
        <f t="shared" si="2"/>
        <v>339652.10686481558</v>
      </c>
      <c r="I17" s="6">
        <f t="shared" si="4"/>
        <v>339652.10686481372</v>
      </c>
      <c r="J17" s="48"/>
      <c r="K17" s="49"/>
      <c r="L17" s="49"/>
      <c r="M17" s="49"/>
      <c r="N17" s="50"/>
      <c r="O17" s="14"/>
      <c r="P17" s="14"/>
      <c r="Q17" s="10"/>
    </row>
    <row r="18" spans="1:17" x14ac:dyDescent="0.25">
      <c r="A18" s="2">
        <v>2000</v>
      </c>
      <c r="B18" s="4">
        <v>14480439.561575154</v>
      </c>
      <c r="C18" s="4">
        <v>12493105.025839755</v>
      </c>
      <c r="D18" s="4">
        <v>10802418.450862501</v>
      </c>
      <c r="E18" s="4">
        <f t="shared" si="1"/>
        <v>11693247.31639903</v>
      </c>
      <c r="F18" s="4">
        <f t="shared" si="3"/>
        <v>11142070.557727315</v>
      </c>
      <c r="G18" s="5">
        <f t="shared" si="0"/>
        <v>3678021.110712653</v>
      </c>
      <c r="H18" s="10">
        <f t="shared" si="2"/>
        <v>890828.86553652957</v>
      </c>
      <c r="I18" s="6">
        <f t="shared" si="4"/>
        <v>339652.10686481372</v>
      </c>
      <c r="J18" s="48"/>
      <c r="K18" s="49"/>
      <c r="L18" s="49"/>
      <c r="M18" s="49"/>
      <c r="N18" s="50"/>
      <c r="O18" s="14"/>
      <c r="P18" s="14"/>
      <c r="Q18" s="10"/>
    </row>
    <row r="19" spans="1:17" x14ac:dyDescent="0.25">
      <c r="A19" s="2">
        <v>2001</v>
      </c>
      <c r="B19" s="4">
        <v>14427498.616190443</v>
      </c>
      <c r="C19" s="4">
        <v>12259165.276461955</v>
      </c>
      <c r="D19" s="4">
        <v>10802418.450862501</v>
      </c>
      <c r="E19" s="4">
        <f t="shared" si="1"/>
        <v>13424601.248677006</v>
      </c>
      <c r="F19" s="4">
        <f t="shared" si="3"/>
        <v>12873424.49000529</v>
      </c>
      <c r="G19" s="5">
        <f t="shared" si="0"/>
        <v>3625080.165327942</v>
      </c>
      <c r="H19" s="10">
        <f t="shared" si="2"/>
        <v>2622182.7978145052</v>
      </c>
      <c r="I19" s="6">
        <f t="shared" si="4"/>
        <v>2071006.0391427893</v>
      </c>
      <c r="J19" s="48"/>
      <c r="K19" s="49"/>
      <c r="L19" s="49"/>
      <c r="M19" s="49"/>
      <c r="N19" s="50"/>
      <c r="O19" s="14"/>
      <c r="P19" s="14"/>
      <c r="Q19" s="10"/>
    </row>
    <row r="20" spans="1:17" x14ac:dyDescent="0.25">
      <c r="A20" s="2">
        <v>2002</v>
      </c>
      <c r="B20" s="4">
        <v>13925801.130518444</v>
      </c>
      <c r="C20" s="4">
        <v>11934428.099196954</v>
      </c>
      <c r="D20" s="4">
        <v>10802418.450862501</v>
      </c>
      <c r="E20" s="4">
        <f t="shared" si="1"/>
        <v>14277913.102761349</v>
      </c>
      <c r="F20" s="4">
        <f t="shared" si="3"/>
        <v>13239721.7716581</v>
      </c>
      <c r="G20" s="5">
        <f t="shared" si="0"/>
        <v>3123382.6796559431</v>
      </c>
      <c r="H20" s="10">
        <f t="shared" si="2"/>
        <v>3475494.6518988479</v>
      </c>
      <c r="I20" s="6">
        <f t="shared" si="4"/>
        <v>2437303.3207955994</v>
      </c>
      <c r="J20" s="48"/>
      <c r="K20" s="49"/>
      <c r="L20" s="49"/>
      <c r="M20" s="49"/>
      <c r="N20" s="50"/>
      <c r="O20" s="10"/>
      <c r="P20" s="10"/>
      <c r="Q20" s="14"/>
    </row>
    <row r="21" spans="1:17" x14ac:dyDescent="0.25">
      <c r="A21" s="2">
        <v>2003</v>
      </c>
      <c r="B21" s="4">
        <v>9853858.0389170777</v>
      </c>
      <c r="C21" s="4">
        <v>8209365.0444366205</v>
      </c>
      <c r="D21" s="4">
        <v>10802418.450862501</v>
      </c>
      <c r="E21" s="4">
        <f t="shared" si="1"/>
        <v>12735719.261875322</v>
      </c>
      <c r="F21" s="4">
        <f t="shared" si="3"/>
        <v>13239721.771658102</v>
      </c>
      <c r="G21" s="5">
        <f t="shared" si="0"/>
        <v>-948560.41194542311</v>
      </c>
      <c r="H21" s="10">
        <f t="shared" si="2"/>
        <v>1933300.8110128213</v>
      </c>
      <c r="I21" s="6">
        <f t="shared" si="4"/>
        <v>2437303.3207956012</v>
      </c>
      <c r="J21" s="48"/>
      <c r="K21" s="49"/>
      <c r="L21" s="49"/>
      <c r="M21" s="49"/>
      <c r="N21" s="50"/>
      <c r="O21" s="10"/>
      <c r="P21" s="10"/>
      <c r="Q21" s="10"/>
    </row>
    <row r="22" spans="1:17" x14ac:dyDescent="0.25">
      <c r="A22" s="2">
        <v>2004</v>
      </c>
      <c r="B22" s="4">
        <v>8232079.3443719912</v>
      </c>
      <c r="C22" s="4">
        <v>6860701.8715814725</v>
      </c>
      <c r="D22" s="4">
        <v>10802418.450862501</v>
      </c>
      <c r="E22" s="4">
        <f t="shared" si="1"/>
        <v>10670579.504602505</v>
      </c>
      <c r="F22" s="4">
        <f t="shared" si="3"/>
        <v>12735719.261875324</v>
      </c>
      <c r="G22" s="5">
        <f t="shared" si="0"/>
        <v>-2570339.1064905096</v>
      </c>
      <c r="H22" s="10">
        <f t="shared" si="2"/>
        <v>-131838.94625999592</v>
      </c>
      <c r="I22" s="6">
        <f t="shared" si="4"/>
        <v>1933300.8110128231</v>
      </c>
      <c r="J22" s="48"/>
      <c r="K22" s="49"/>
      <c r="L22" s="49"/>
      <c r="M22" s="49"/>
      <c r="N22" s="50"/>
      <c r="O22" s="10"/>
      <c r="P22" s="10"/>
      <c r="Q22" s="10"/>
    </row>
    <row r="23" spans="1:17" x14ac:dyDescent="0.25">
      <c r="A23" s="2">
        <v>2005</v>
      </c>
      <c r="B23" s="4">
        <v>9572694.5957969464</v>
      </c>
      <c r="C23" s="4">
        <v>4847352.231636689</v>
      </c>
      <c r="D23" s="4">
        <v>10802418.450862501</v>
      </c>
      <c r="E23" s="4">
        <f t="shared" si="1"/>
        <v>9219543.9930286724</v>
      </c>
      <c r="F23" s="4">
        <f t="shared" si="3"/>
        <v>11117451.255077489</v>
      </c>
      <c r="G23" s="5">
        <f t="shared" si="0"/>
        <v>-1229723.8550655544</v>
      </c>
      <c r="H23" s="10">
        <f t="shared" si="2"/>
        <v>-1582874.4578338284</v>
      </c>
      <c r="I23" s="6">
        <f t="shared" si="4"/>
        <v>315032.8042149879</v>
      </c>
      <c r="J23" s="48"/>
      <c r="K23" s="49"/>
      <c r="L23" s="49"/>
      <c r="M23" s="49"/>
      <c r="N23" s="50"/>
      <c r="O23" s="14"/>
      <c r="P23" s="10"/>
      <c r="Q23" s="10"/>
    </row>
    <row r="24" spans="1:17" x14ac:dyDescent="0.25">
      <c r="A24" s="2">
        <v>2006</v>
      </c>
      <c r="B24" s="4">
        <v>9534116.1456781663</v>
      </c>
      <c r="C24" s="4">
        <v>6453980.9733714983</v>
      </c>
      <c r="D24" s="4">
        <v>10802418.450862501</v>
      </c>
      <c r="E24" s="4">
        <f t="shared" si="1"/>
        <v>9112963.3619490359</v>
      </c>
      <c r="F24" s="4">
        <f t="shared" si="3"/>
        <v>9653556.2601307314</v>
      </c>
      <c r="G24" s="5">
        <f t="shared" si="0"/>
        <v>-1268302.3051843345</v>
      </c>
      <c r="H24" s="10">
        <f t="shared" si="2"/>
        <v>-1689455.0889134649</v>
      </c>
      <c r="I24" s="6">
        <f t="shared" si="4"/>
        <v>-1148862.1907317694</v>
      </c>
      <c r="J24" s="48"/>
      <c r="K24" s="49"/>
      <c r="L24" s="49"/>
      <c r="M24" s="49"/>
      <c r="N24" s="50"/>
      <c r="O24" s="10"/>
      <c r="P24" s="10"/>
      <c r="Q24" s="10"/>
    </row>
    <row r="25" spans="1:17" x14ac:dyDescent="0.25">
      <c r="A25" s="2">
        <v>2007</v>
      </c>
      <c r="B25" s="4">
        <v>10436658.898018552</v>
      </c>
      <c r="C25" s="4">
        <v>6782274.1754331011</v>
      </c>
      <c r="D25" s="4">
        <v>10802418.450862501</v>
      </c>
      <c r="E25" s="4">
        <f t="shared" si="1"/>
        <v>9847823.2131645549</v>
      </c>
      <c r="F25" s="4">
        <f t="shared" si="3"/>
        <v>9653556.2601307314</v>
      </c>
      <c r="G25" s="5">
        <f t="shared" si="0"/>
        <v>-365759.55284394883</v>
      </c>
      <c r="H25" s="10">
        <f t="shared" si="2"/>
        <v>-954595.23769794591</v>
      </c>
      <c r="I25" s="6">
        <f t="shared" si="4"/>
        <v>-1148862.1907317694</v>
      </c>
      <c r="J25" s="48"/>
      <c r="K25" s="49"/>
      <c r="L25" s="49"/>
      <c r="M25" s="49"/>
      <c r="N25" s="50"/>
      <c r="O25" s="10"/>
      <c r="P25" s="10"/>
      <c r="Q25" s="10"/>
    </row>
    <row r="26" spans="1:17" x14ac:dyDescent="0.25">
      <c r="A26" s="2">
        <v>2008</v>
      </c>
      <c r="B26" s="4">
        <v>8224344.4196081609</v>
      </c>
      <c r="C26" s="4">
        <v>5539486.1914789919</v>
      </c>
      <c r="D26" s="4">
        <v>10802418.450862501</v>
      </c>
      <c r="E26" s="4">
        <f t="shared" si="1"/>
        <v>9398373.1544349585</v>
      </c>
      <c r="F26" s="4">
        <f t="shared" si="3"/>
        <v>9112963.361949034</v>
      </c>
      <c r="G26" s="5">
        <f t="shared" si="0"/>
        <v>-2578074.03125434</v>
      </c>
      <c r="H26" s="10">
        <f t="shared" si="2"/>
        <v>-1404045.2964275423</v>
      </c>
      <c r="I26" s="6">
        <f t="shared" si="4"/>
        <v>-1689455.0889134668</v>
      </c>
      <c r="J26" s="48"/>
      <c r="K26" s="49"/>
      <c r="L26" s="49"/>
      <c r="M26" s="49"/>
      <c r="N26" s="50"/>
      <c r="O26" s="10"/>
      <c r="P26" s="10"/>
      <c r="Q26" s="10"/>
    </row>
    <row r="27" spans="1:17" x14ac:dyDescent="0.25">
      <c r="A27" s="2">
        <v>2009</v>
      </c>
      <c r="B27" s="4">
        <v>7516850.8410681281</v>
      </c>
      <c r="C27" s="4">
        <v>5888238.4492865168</v>
      </c>
      <c r="D27" s="4">
        <v>10802418.450862501</v>
      </c>
      <c r="E27" s="4">
        <f t="shared" si="1"/>
        <v>8725951.3862316143</v>
      </c>
      <c r="F27" s="4">
        <f t="shared" si="3"/>
        <v>9110385.0536944252</v>
      </c>
      <c r="G27" s="7">
        <f t="shared" si="0"/>
        <v>-3285567.6097943727</v>
      </c>
      <c r="H27" s="11">
        <f t="shared" si="2"/>
        <v>-2076467.0646308865</v>
      </c>
      <c r="I27" s="8">
        <f t="shared" si="4"/>
        <v>-1692033.3971680757</v>
      </c>
      <c r="J27" s="51"/>
      <c r="K27" s="52"/>
      <c r="L27" s="52"/>
      <c r="M27" s="52"/>
      <c r="N27" s="53"/>
      <c r="O27" s="10"/>
      <c r="P27" s="10"/>
      <c r="Q27" s="10"/>
    </row>
    <row r="60" spans="1:15" x14ac:dyDescent="0.25">
      <c r="A60" s="1" t="s">
        <v>10</v>
      </c>
      <c r="H60" s="38" t="s">
        <v>7</v>
      </c>
      <c r="I60" s="36"/>
      <c r="J60" s="37"/>
      <c r="K60" s="54" t="s">
        <v>29</v>
      </c>
      <c r="L60" s="55"/>
      <c r="M60" s="55"/>
      <c r="N60" s="55"/>
      <c r="O60" s="56"/>
    </row>
    <row r="61" spans="1:15" ht="15" customHeight="1" x14ac:dyDescent="0.25">
      <c r="A61" s="3" t="s">
        <v>16</v>
      </c>
      <c r="B61" s="30" t="s">
        <v>1</v>
      </c>
      <c r="C61" s="34" t="s">
        <v>4</v>
      </c>
      <c r="D61" s="31" t="s">
        <v>6</v>
      </c>
      <c r="E61" s="35" t="s">
        <v>5</v>
      </c>
      <c r="F61" s="32" t="s">
        <v>2</v>
      </c>
      <c r="G61" s="41" t="s">
        <v>3</v>
      </c>
      <c r="H61" s="39" t="s">
        <v>9</v>
      </c>
      <c r="I61" s="9" t="s">
        <v>8</v>
      </c>
      <c r="J61" s="40" t="s">
        <v>2</v>
      </c>
      <c r="K61" s="57"/>
      <c r="L61" s="58"/>
      <c r="M61" s="58"/>
      <c r="N61" s="58"/>
      <c r="O61" s="59"/>
    </row>
    <row r="62" spans="1:15" x14ac:dyDescent="0.25">
      <c r="A62" s="2">
        <v>1986</v>
      </c>
      <c r="B62" s="24">
        <v>509343</v>
      </c>
      <c r="C62" s="29">
        <v>850675.88663750002</v>
      </c>
      <c r="D62" s="25">
        <v>8020227.8962143175</v>
      </c>
      <c r="E62" s="28">
        <v>10802418.450862501</v>
      </c>
      <c r="F62" s="26">
        <v>8529570.8962143175</v>
      </c>
      <c r="G62" s="27">
        <v>11653094.3375</v>
      </c>
      <c r="H62" s="5">
        <f>B62-C62</f>
        <v>-341332.88663750002</v>
      </c>
      <c r="I62" s="10">
        <f>D62-E62</f>
        <v>-2782190.5546481833</v>
      </c>
      <c r="J62" s="6">
        <f>F62-G62</f>
        <v>-3123523.4412856828</v>
      </c>
      <c r="K62" s="57"/>
      <c r="L62" s="58"/>
      <c r="M62" s="58"/>
      <c r="N62" s="58"/>
      <c r="O62" s="59"/>
    </row>
    <row r="63" spans="1:15" x14ac:dyDescent="0.25">
      <c r="A63" s="2">
        <v>1987</v>
      </c>
      <c r="B63" s="24">
        <v>468464</v>
      </c>
      <c r="C63" s="29">
        <v>850675.88663750002</v>
      </c>
      <c r="D63" s="25">
        <v>4547087.2758473419</v>
      </c>
      <c r="E63" s="28">
        <v>10802418.450862501</v>
      </c>
      <c r="F63" s="26">
        <v>5015551.2758473419</v>
      </c>
      <c r="G63" s="27">
        <v>11653094.3375</v>
      </c>
      <c r="H63" s="5">
        <f t="shared" ref="H63:H85" si="5">B63-C63</f>
        <v>-382211.88663750002</v>
      </c>
      <c r="I63" s="10">
        <f t="shared" ref="I63:I85" si="6">D63-E63</f>
        <v>-6255331.175015159</v>
      </c>
      <c r="J63" s="6">
        <f t="shared" ref="J63:J85" si="7">F63-G63</f>
        <v>-6637543.0616526585</v>
      </c>
      <c r="K63" s="57"/>
      <c r="L63" s="58"/>
      <c r="M63" s="58"/>
      <c r="N63" s="58"/>
      <c r="O63" s="59"/>
    </row>
    <row r="64" spans="1:15" x14ac:dyDescent="0.25">
      <c r="A64" s="2">
        <v>1988</v>
      </c>
      <c r="B64" s="24">
        <v>495139</v>
      </c>
      <c r="C64" s="29">
        <v>850675.88663750002</v>
      </c>
      <c r="D64" s="25">
        <v>6531685.5576165207</v>
      </c>
      <c r="E64" s="28">
        <v>10802418.450862501</v>
      </c>
      <c r="F64" s="26">
        <v>7026824.5576165207</v>
      </c>
      <c r="G64" s="27">
        <v>11653094.3375</v>
      </c>
      <c r="H64" s="5">
        <f t="shared" si="5"/>
        <v>-355536.88663750002</v>
      </c>
      <c r="I64" s="10">
        <f t="shared" si="6"/>
        <v>-4270732.8932459801</v>
      </c>
      <c r="J64" s="6">
        <f t="shared" si="7"/>
        <v>-4626269.7798834797</v>
      </c>
      <c r="K64" s="57"/>
      <c r="L64" s="58"/>
      <c r="M64" s="58"/>
      <c r="N64" s="58"/>
      <c r="O64" s="59"/>
    </row>
    <row r="65" spans="1:15" x14ac:dyDescent="0.25">
      <c r="A65" s="2">
        <v>1989</v>
      </c>
      <c r="B65" s="24">
        <v>1063399</v>
      </c>
      <c r="C65" s="29">
        <v>850675.88663750002</v>
      </c>
      <c r="D65" s="25">
        <v>10982548.883375198</v>
      </c>
      <c r="E65" s="28">
        <v>10802418.450862501</v>
      </c>
      <c r="F65" s="26">
        <v>12045947.883375198</v>
      </c>
      <c r="G65" s="27">
        <v>11653094.3375</v>
      </c>
      <c r="H65" s="5">
        <f t="shared" si="5"/>
        <v>212723.11336249998</v>
      </c>
      <c r="I65" s="10">
        <f t="shared" si="6"/>
        <v>180130.43251269683</v>
      </c>
      <c r="J65" s="6">
        <f t="shared" si="7"/>
        <v>392853.54587519728</v>
      </c>
      <c r="K65" s="57"/>
      <c r="L65" s="58"/>
      <c r="M65" s="58"/>
      <c r="N65" s="58"/>
      <c r="O65" s="59"/>
    </row>
    <row r="66" spans="1:15" x14ac:dyDescent="0.25">
      <c r="A66" s="2">
        <v>1990</v>
      </c>
      <c r="B66" s="24">
        <v>1016215</v>
      </c>
      <c r="C66" s="29">
        <v>850675.88663750002</v>
      </c>
      <c r="D66" s="25">
        <v>8266783.3419555407</v>
      </c>
      <c r="E66" s="28">
        <v>10802418.450862501</v>
      </c>
      <c r="F66" s="26">
        <v>9282998.3419555407</v>
      </c>
      <c r="G66" s="27">
        <v>11653094.3375</v>
      </c>
      <c r="H66" s="5">
        <f t="shared" si="5"/>
        <v>165539.11336249998</v>
      </c>
      <c r="I66" s="10">
        <f t="shared" si="6"/>
        <v>-2535635.1089069601</v>
      </c>
      <c r="J66" s="6">
        <f t="shared" si="7"/>
        <v>-2370095.9955444597</v>
      </c>
      <c r="K66" s="57"/>
      <c r="L66" s="58"/>
      <c r="M66" s="58"/>
      <c r="N66" s="58"/>
      <c r="O66" s="59"/>
    </row>
    <row r="67" spans="1:15" x14ac:dyDescent="0.25">
      <c r="A67" s="2">
        <v>1991</v>
      </c>
      <c r="B67" s="24">
        <v>1602698</v>
      </c>
      <c r="C67" s="29">
        <v>850675.88663750002</v>
      </c>
      <c r="D67" s="25">
        <v>12175672.705129541</v>
      </c>
      <c r="E67" s="28">
        <v>10802418.450862501</v>
      </c>
      <c r="F67" s="26">
        <v>13778370.705129541</v>
      </c>
      <c r="G67" s="27">
        <v>11653094.3375</v>
      </c>
      <c r="H67" s="5">
        <f t="shared" si="5"/>
        <v>752022.11336249998</v>
      </c>
      <c r="I67" s="10">
        <f t="shared" si="6"/>
        <v>1373254.2542670406</v>
      </c>
      <c r="J67" s="6">
        <f t="shared" si="7"/>
        <v>2125276.3676295411</v>
      </c>
      <c r="K67" s="57"/>
      <c r="L67" s="58"/>
      <c r="M67" s="58"/>
      <c r="N67" s="58"/>
      <c r="O67" s="59"/>
    </row>
    <row r="68" spans="1:15" x14ac:dyDescent="0.25">
      <c r="A68" s="2">
        <v>1992</v>
      </c>
      <c r="B68" s="24">
        <v>667183</v>
      </c>
      <c r="C68" s="29">
        <v>850675.88663750002</v>
      </c>
      <c r="D68" s="25">
        <v>6053800.9334215559</v>
      </c>
      <c r="E68" s="28">
        <v>10802418.450862501</v>
      </c>
      <c r="F68" s="26">
        <v>6720983.9334215559</v>
      </c>
      <c r="G68" s="27">
        <v>11653094.3375</v>
      </c>
      <c r="H68" s="5">
        <f t="shared" si="5"/>
        <v>-183492.88663750002</v>
      </c>
      <c r="I68" s="10">
        <f t="shared" si="6"/>
        <v>-4748617.5174409449</v>
      </c>
      <c r="J68" s="6">
        <f t="shared" si="7"/>
        <v>-4932110.4040784445</v>
      </c>
      <c r="K68" s="57"/>
      <c r="L68" s="58"/>
      <c r="M68" s="58"/>
      <c r="N68" s="58"/>
      <c r="O68" s="59"/>
    </row>
    <row r="69" spans="1:15" x14ac:dyDescent="0.25">
      <c r="A69" s="2">
        <v>1993</v>
      </c>
      <c r="B69" s="24">
        <v>934393</v>
      </c>
      <c r="C69" s="29">
        <v>850675.88663750002</v>
      </c>
      <c r="D69" s="25">
        <v>8400458.5555608422</v>
      </c>
      <c r="E69" s="28">
        <v>10802418.450862501</v>
      </c>
      <c r="F69" s="26">
        <v>9334851.5555608422</v>
      </c>
      <c r="G69" s="27">
        <v>11653094.3375</v>
      </c>
      <c r="H69" s="5">
        <f t="shared" si="5"/>
        <v>83717.113362499978</v>
      </c>
      <c r="I69" s="10">
        <f t="shared" si="6"/>
        <v>-2401959.8953016587</v>
      </c>
      <c r="J69" s="6">
        <f t="shared" si="7"/>
        <v>-2318242.7819391582</v>
      </c>
      <c r="K69" s="57"/>
      <c r="L69" s="58"/>
      <c r="M69" s="58"/>
      <c r="N69" s="58"/>
      <c r="O69" s="59"/>
    </row>
    <row r="70" spans="1:15" x14ac:dyDescent="0.25">
      <c r="A70" s="2">
        <v>1994</v>
      </c>
      <c r="B70" s="24">
        <v>1200064</v>
      </c>
      <c r="C70" s="29">
        <v>850675.88663750002</v>
      </c>
      <c r="D70" s="25">
        <v>11136890.976589836</v>
      </c>
      <c r="E70" s="28">
        <v>10802418.450862501</v>
      </c>
      <c r="F70" s="26">
        <v>12336954.976589836</v>
      </c>
      <c r="G70" s="27">
        <v>11653094.3375</v>
      </c>
      <c r="H70" s="5">
        <f t="shared" si="5"/>
        <v>349388.11336249998</v>
      </c>
      <c r="I70" s="10">
        <f t="shared" si="6"/>
        <v>334472.52572733536</v>
      </c>
      <c r="J70" s="6">
        <f t="shared" si="7"/>
        <v>683860.63908983581</v>
      </c>
      <c r="K70" s="57"/>
      <c r="L70" s="58"/>
      <c r="M70" s="58"/>
      <c r="N70" s="58"/>
      <c r="O70" s="59"/>
    </row>
    <row r="71" spans="1:15" x14ac:dyDescent="0.25">
      <c r="A71" s="2">
        <v>1995</v>
      </c>
      <c r="B71" s="24">
        <v>2136532</v>
      </c>
      <c r="C71" s="29">
        <v>850675.88663750002</v>
      </c>
      <c r="D71" s="25">
        <v>14042074.676551998</v>
      </c>
      <c r="E71" s="28">
        <v>10802418.450862501</v>
      </c>
      <c r="F71" s="26">
        <v>16178606.676551998</v>
      </c>
      <c r="G71" s="27">
        <v>11653094.3375</v>
      </c>
      <c r="H71" s="5">
        <f t="shared" si="5"/>
        <v>1285856.1133625</v>
      </c>
      <c r="I71" s="10">
        <f t="shared" si="6"/>
        <v>3239656.2256894968</v>
      </c>
      <c r="J71" s="6">
        <f t="shared" si="7"/>
        <v>4525512.3390519973</v>
      </c>
      <c r="K71" s="57"/>
      <c r="L71" s="58"/>
      <c r="M71" s="58"/>
      <c r="N71" s="58"/>
      <c r="O71" s="59"/>
    </row>
    <row r="72" spans="1:15" x14ac:dyDescent="0.25">
      <c r="A72" s="2">
        <v>1996</v>
      </c>
      <c r="B72" s="24">
        <v>1220769</v>
      </c>
      <c r="C72" s="29">
        <v>850675.88663750002</v>
      </c>
      <c r="D72" s="25">
        <v>8814824.9045414403</v>
      </c>
      <c r="E72" s="28">
        <v>10802418.450862501</v>
      </c>
      <c r="F72" s="26">
        <v>10035593.90454144</v>
      </c>
      <c r="G72" s="27">
        <v>11653094.3375</v>
      </c>
      <c r="H72" s="5">
        <f t="shared" si="5"/>
        <v>370093.11336249998</v>
      </c>
      <c r="I72" s="10">
        <f t="shared" si="6"/>
        <v>-1987593.5463210605</v>
      </c>
      <c r="J72" s="6">
        <f t="shared" si="7"/>
        <v>-1617500.4329585601</v>
      </c>
      <c r="K72" s="57"/>
      <c r="L72" s="58"/>
      <c r="M72" s="58"/>
      <c r="N72" s="58"/>
      <c r="O72" s="59"/>
    </row>
    <row r="73" spans="1:15" x14ac:dyDescent="0.25">
      <c r="A73" s="2">
        <v>1997</v>
      </c>
      <c r="B73" s="24">
        <v>1602230</v>
      </c>
      <c r="C73" s="29">
        <v>850675.88663750002</v>
      </c>
      <c r="D73" s="25">
        <v>12826909.285560004</v>
      </c>
      <c r="E73" s="28">
        <v>10802418.450862501</v>
      </c>
      <c r="F73" s="26">
        <v>14429139.285560003</v>
      </c>
      <c r="G73" s="27">
        <v>11653094.3375</v>
      </c>
      <c r="H73" s="5">
        <f t="shared" si="5"/>
        <v>751554.11336249998</v>
      </c>
      <c r="I73" s="10">
        <f t="shared" si="6"/>
        <v>2024490.8346975036</v>
      </c>
      <c r="J73" s="6">
        <f t="shared" si="7"/>
        <v>2776044.9480600022</v>
      </c>
      <c r="K73" s="57"/>
      <c r="L73" s="58"/>
      <c r="M73" s="58"/>
      <c r="N73" s="58"/>
      <c r="O73" s="59"/>
    </row>
    <row r="74" spans="1:15" x14ac:dyDescent="0.25">
      <c r="A74" s="2">
        <v>1998</v>
      </c>
      <c r="B74" s="24">
        <v>822444</v>
      </c>
      <c r="C74" s="29">
        <v>850675.88663750002</v>
      </c>
      <c r="D74" s="25">
        <v>9233436.8193565216</v>
      </c>
      <c r="E74" s="28">
        <v>10802418.450862501</v>
      </c>
      <c r="F74" s="26">
        <v>10055880.819356522</v>
      </c>
      <c r="G74" s="27">
        <v>11653094.3375</v>
      </c>
      <c r="H74" s="5">
        <f t="shared" si="5"/>
        <v>-28231.886637500022</v>
      </c>
      <c r="I74" s="10">
        <f t="shared" si="6"/>
        <v>-1568981.6315059792</v>
      </c>
      <c r="J74" s="6">
        <f t="shared" si="7"/>
        <v>-1597213.5181434788</v>
      </c>
      <c r="K74" s="57"/>
      <c r="L74" s="58"/>
      <c r="M74" s="58"/>
      <c r="N74" s="58"/>
      <c r="O74" s="59"/>
    </row>
    <row r="75" spans="1:15" x14ac:dyDescent="0.25">
      <c r="A75" s="2">
        <v>1999</v>
      </c>
      <c r="B75" s="24">
        <v>1046580</v>
      </c>
      <c r="C75" s="29">
        <v>850675.88663750002</v>
      </c>
      <c r="D75" s="25">
        <v>11365865.568265419</v>
      </c>
      <c r="E75" s="28">
        <v>10802418.450862501</v>
      </c>
      <c r="F75" s="26">
        <v>12412445.568265419</v>
      </c>
      <c r="G75" s="27">
        <v>11653094.3375</v>
      </c>
      <c r="H75" s="5">
        <f t="shared" si="5"/>
        <v>195904.11336249998</v>
      </c>
      <c r="I75" s="10">
        <f t="shared" si="6"/>
        <v>563447.11740291864</v>
      </c>
      <c r="J75" s="6">
        <f t="shared" si="7"/>
        <v>759351.23076541908</v>
      </c>
      <c r="K75" s="57"/>
      <c r="L75" s="58"/>
      <c r="M75" s="58"/>
      <c r="N75" s="58"/>
      <c r="O75" s="59"/>
    </row>
    <row r="76" spans="1:15" x14ac:dyDescent="0.25">
      <c r="A76" s="2">
        <v>2000</v>
      </c>
      <c r="B76" s="24">
        <v>987623</v>
      </c>
      <c r="C76" s="29">
        <v>850675.88663750002</v>
      </c>
      <c r="D76" s="25">
        <v>14480439.561575154</v>
      </c>
      <c r="E76" s="28">
        <v>10802418.450862501</v>
      </c>
      <c r="F76" s="26">
        <v>15468062.561575154</v>
      </c>
      <c r="G76" s="27">
        <v>11653094.3375</v>
      </c>
      <c r="H76" s="5">
        <f t="shared" si="5"/>
        <v>136947.11336249998</v>
      </c>
      <c r="I76" s="10">
        <f t="shared" si="6"/>
        <v>3678021.110712653</v>
      </c>
      <c r="J76" s="6">
        <f t="shared" si="7"/>
        <v>3814968.2240751535</v>
      </c>
      <c r="K76" s="57"/>
      <c r="L76" s="58"/>
      <c r="M76" s="58"/>
      <c r="N76" s="58"/>
      <c r="O76" s="59"/>
    </row>
    <row r="77" spans="1:15" x14ac:dyDescent="0.25">
      <c r="A77" s="2">
        <v>2001</v>
      </c>
      <c r="B77" s="24">
        <v>764823</v>
      </c>
      <c r="C77" s="29">
        <v>850675.88663750002</v>
      </c>
      <c r="D77" s="25">
        <v>14427498.616190443</v>
      </c>
      <c r="E77" s="28">
        <v>10802418.450862501</v>
      </c>
      <c r="F77" s="26">
        <v>15192321.616190443</v>
      </c>
      <c r="G77" s="27">
        <v>11653094.3375</v>
      </c>
      <c r="H77" s="5">
        <f t="shared" si="5"/>
        <v>-85852.886637500022</v>
      </c>
      <c r="I77" s="10">
        <f t="shared" si="6"/>
        <v>3625080.165327942</v>
      </c>
      <c r="J77" s="6">
        <f t="shared" si="7"/>
        <v>3539227.2786904424</v>
      </c>
      <c r="K77" s="57"/>
      <c r="L77" s="58"/>
      <c r="M77" s="58"/>
      <c r="N77" s="58"/>
      <c r="O77" s="59"/>
    </row>
    <row r="78" spans="1:15" x14ac:dyDescent="0.25">
      <c r="A78" s="2">
        <v>2002</v>
      </c>
      <c r="B78" s="24">
        <v>670415</v>
      </c>
      <c r="C78" s="29">
        <v>850675.88663750002</v>
      </c>
      <c r="D78" s="25">
        <v>13925801.130518444</v>
      </c>
      <c r="E78" s="28">
        <v>10802418.450862501</v>
      </c>
      <c r="F78" s="26">
        <v>14596216.130518444</v>
      </c>
      <c r="G78" s="27">
        <v>11653094.3375</v>
      </c>
      <c r="H78" s="5">
        <f t="shared" si="5"/>
        <v>-180260.88663750002</v>
      </c>
      <c r="I78" s="10">
        <f t="shared" si="6"/>
        <v>3123382.6796559431</v>
      </c>
      <c r="J78" s="6">
        <f t="shared" si="7"/>
        <v>2943121.7930184435</v>
      </c>
      <c r="K78" s="57"/>
      <c r="L78" s="58"/>
      <c r="M78" s="58"/>
      <c r="N78" s="58"/>
      <c r="O78" s="59"/>
    </row>
    <row r="79" spans="1:15" x14ac:dyDescent="0.25">
      <c r="A79" s="2">
        <v>2003</v>
      </c>
      <c r="B79" s="24">
        <v>722921</v>
      </c>
      <c r="C79" s="29">
        <v>850675.88663750002</v>
      </c>
      <c r="D79" s="25">
        <v>9853858.0389170777</v>
      </c>
      <c r="E79" s="28">
        <v>10802418.450862501</v>
      </c>
      <c r="F79" s="26">
        <v>10576779.038917078</v>
      </c>
      <c r="G79" s="27">
        <v>11653094.3375</v>
      </c>
      <c r="H79" s="5">
        <f t="shared" si="5"/>
        <v>-127754.88663750002</v>
      </c>
      <c r="I79" s="10">
        <f t="shared" si="6"/>
        <v>-948560.41194542311</v>
      </c>
      <c r="J79" s="6">
        <f t="shared" si="7"/>
        <v>-1076315.2985829227</v>
      </c>
      <c r="K79" s="57"/>
      <c r="L79" s="58"/>
      <c r="M79" s="58"/>
      <c r="N79" s="58"/>
      <c r="O79" s="59"/>
    </row>
    <row r="80" spans="1:15" x14ac:dyDescent="0.25">
      <c r="A80" s="2">
        <v>2004</v>
      </c>
      <c r="B80" s="24">
        <v>856517</v>
      </c>
      <c r="C80" s="29">
        <v>850675.88663750002</v>
      </c>
      <c r="D80" s="25">
        <v>8232079.3443719912</v>
      </c>
      <c r="E80" s="28">
        <v>10802418.450862501</v>
      </c>
      <c r="F80" s="26">
        <v>9088596.3443719912</v>
      </c>
      <c r="G80" s="27">
        <v>11653094.3375</v>
      </c>
      <c r="H80" s="5">
        <f t="shared" si="5"/>
        <v>5841.1133624999784</v>
      </c>
      <c r="I80" s="10">
        <f t="shared" si="6"/>
        <v>-2570339.1064905096</v>
      </c>
      <c r="J80" s="6">
        <f t="shared" si="7"/>
        <v>-2564497.9931280091</v>
      </c>
      <c r="K80" s="57"/>
      <c r="L80" s="58"/>
      <c r="M80" s="58"/>
      <c r="N80" s="58"/>
      <c r="O80" s="59"/>
    </row>
    <row r="81" spans="1:15" x14ac:dyDescent="0.25">
      <c r="A81" s="2">
        <v>2005</v>
      </c>
      <c r="B81" s="24">
        <v>576671</v>
      </c>
      <c r="C81" s="29">
        <v>850675.88663750002</v>
      </c>
      <c r="D81" s="25">
        <v>9572694.5957969464</v>
      </c>
      <c r="E81" s="28">
        <v>10802418.450862501</v>
      </c>
      <c r="F81" s="26">
        <v>10149365.595796946</v>
      </c>
      <c r="G81" s="27">
        <v>11653094.3375</v>
      </c>
      <c r="H81" s="5">
        <f t="shared" si="5"/>
        <v>-274004.88663750002</v>
      </c>
      <c r="I81" s="10">
        <f t="shared" si="6"/>
        <v>-1229723.8550655544</v>
      </c>
      <c r="J81" s="6">
        <f t="shared" si="7"/>
        <v>-1503728.7417030539</v>
      </c>
      <c r="K81" s="57"/>
      <c r="L81" s="58"/>
      <c r="M81" s="58"/>
      <c r="N81" s="58"/>
      <c r="O81" s="59"/>
    </row>
    <row r="82" spans="1:15" x14ac:dyDescent="0.25">
      <c r="A82" s="2">
        <v>2006</v>
      </c>
      <c r="B82" s="24">
        <v>650004</v>
      </c>
      <c r="C82" s="29">
        <v>850675.88663750002</v>
      </c>
      <c r="D82" s="25">
        <v>9534116.1456781663</v>
      </c>
      <c r="E82" s="28">
        <v>10802418.450862501</v>
      </c>
      <c r="F82" s="26">
        <v>10184120.145678166</v>
      </c>
      <c r="G82" s="27">
        <v>11653094.3375</v>
      </c>
      <c r="H82" s="5">
        <f t="shared" si="5"/>
        <v>-200671.88663750002</v>
      </c>
      <c r="I82" s="10">
        <f t="shared" si="6"/>
        <v>-1268302.3051843345</v>
      </c>
      <c r="J82" s="6">
        <f t="shared" si="7"/>
        <v>-1468974.1918218341</v>
      </c>
      <c r="K82" s="57"/>
      <c r="L82" s="58"/>
      <c r="M82" s="58"/>
      <c r="N82" s="58"/>
      <c r="O82" s="59"/>
    </row>
    <row r="83" spans="1:15" x14ac:dyDescent="0.25">
      <c r="A83" s="2">
        <v>2007</v>
      </c>
      <c r="B83" s="24">
        <v>967151</v>
      </c>
      <c r="C83" s="29">
        <v>850675.88663750002</v>
      </c>
      <c r="D83" s="25">
        <v>10436658.898018552</v>
      </c>
      <c r="E83" s="28">
        <v>10802418.450862501</v>
      </c>
      <c r="F83" s="26">
        <v>11403809.898018552</v>
      </c>
      <c r="G83" s="27">
        <v>11653094.3375</v>
      </c>
      <c r="H83" s="5">
        <f t="shared" si="5"/>
        <v>116475.11336249998</v>
      </c>
      <c r="I83" s="10">
        <f t="shared" si="6"/>
        <v>-365759.55284394883</v>
      </c>
      <c r="J83" s="6">
        <f t="shared" si="7"/>
        <v>-249284.43948144838</v>
      </c>
      <c r="K83" s="57"/>
      <c r="L83" s="58"/>
      <c r="M83" s="58"/>
      <c r="N83" s="58"/>
      <c r="O83" s="59"/>
    </row>
    <row r="84" spans="1:15" x14ac:dyDescent="0.25">
      <c r="A84" s="2">
        <v>2008</v>
      </c>
      <c r="B84" s="24">
        <v>780818</v>
      </c>
      <c r="C84" s="29">
        <v>850675.88663750002</v>
      </c>
      <c r="D84" s="25">
        <v>8224344.4196081609</v>
      </c>
      <c r="E84" s="28">
        <v>10802418.450862501</v>
      </c>
      <c r="F84" s="26">
        <v>9005162.4196081609</v>
      </c>
      <c r="G84" s="27">
        <v>11653094.3375</v>
      </c>
      <c r="H84" s="5">
        <f t="shared" si="5"/>
        <v>-69857.886637500022</v>
      </c>
      <c r="I84" s="10">
        <f t="shared" si="6"/>
        <v>-2578074.03125434</v>
      </c>
      <c r="J84" s="6">
        <f t="shared" si="7"/>
        <v>-2647931.9178918395</v>
      </c>
      <c r="K84" s="57"/>
      <c r="L84" s="58"/>
      <c r="M84" s="58"/>
      <c r="N84" s="58"/>
      <c r="O84" s="59"/>
    </row>
    <row r="85" spans="1:15" x14ac:dyDescent="0.25">
      <c r="A85" s="2">
        <v>2009</v>
      </c>
      <c r="B85" s="24">
        <v>1135531</v>
      </c>
      <c r="C85" s="29">
        <v>850675.88663750002</v>
      </c>
      <c r="D85" s="25">
        <v>7516850.8410681281</v>
      </c>
      <c r="E85" s="28">
        <v>10802418.450862501</v>
      </c>
      <c r="F85" s="26">
        <v>8652381.8410681281</v>
      </c>
      <c r="G85" s="27">
        <v>11653094.3375</v>
      </c>
      <c r="H85" s="7">
        <f t="shared" si="5"/>
        <v>284855.11336249998</v>
      </c>
      <c r="I85" s="11">
        <f t="shared" si="6"/>
        <v>-3285567.6097943727</v>
      </c>
      <c r="J85" s="8">
        <f t="shared" si="7"/>
        <v>-3000712.4964318722</v>
      </c>
      <c r="K85" s="60"/>
      <c r="L85" s="61"/>
      <c r="M85" s="61"/>
      <c r="N85" s="61"/>
      <c r="O85" s="62"/>
    </row>
  </sheetData>
  <mergeCells count="2">
    <mergeCell ref="J3:N27"/>
    <mergeCell ref="K60:O85"/>
  </mergeCells>
  <phoneticPr fontId="2" type="noConversion"/>
  <pageMargins left="0.7" right="0.7" top="0.75" bottom="0.75" header="0.3" footer="0.3"/>
  <pageSetup orientation="portrait" r:id="rId1"/>
  <drawing r:id="rId2"/>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topLeftCell="A19" zoomScaleNormal="100" workbookViewId="0">
      <selection activeCell="S20" sqref="S20"/>
    </sheetView>
  </sheetViews>
  <sheetFormatPr defaultColWidth="8.85546875" defaultRowHeight="15" x14ac:dyDescent="0.25"/>
  <cols>
    <col min="2" max="2" width="11.42578125" bestFit="1" customWidth="1"/>
    <col min="3" max="3" width="10.42578125" bestFit="1" customWidth="1"/>
    <col min="4" max="4" width="12.140625" bestFit="1" customWidth="1"/>
    <col min="5" max="5" width="11" bestFit="1" customWidth="1"/>
    <col min="6" max="6" width="15" bestFit="1" customWidth="1"/>
    <col min="7" max="7" width="14.42578125" bestFit="1" customWidth="1"/>
    <col min="8" max="8" width="14.42578125" customWidth="1"/>
    <col min="9" max="9" width="18.85546875" bestFit="1" customWidth="1"/>
    <col min="10" max="10" width="11" customWidth="1"/>
    <col min="17" max="17" width="9.140625" bestFit="1" customWidth="1"/>
  </cols>
  <sheetData>
    <row r="1" spans="1:17" x14ac:dyDescent="0.25">
      <c r="A1" s="1" t="s">
        <v>18</v>
      </c>
      <c r="B1" s="1"/>
      <c r="C1" s="1"/>
      <c r="D1" s="1"/>
      <c r="E1" s="1"/>
      <c r="F1" s="1"/>
      <c r="G1" s="1"/>
      <c r="H1" s="1"/>
      <c r="I1" s="1"/>
      <c r="J1" s="1"/>
      <c r="K1" s="1"/>
      <c r="L1" s="1"/>
      <c r="M1" s="1"/>
      <c r="N1" s="1"/>
      <c r="O1" s="1"/>
      <c r="P1" s="1"/>
    </row>
    <row r="2" spans="1:17" x14ac:dyDescent="0.25">
      <c r="A2" s="1"/>
      <c r="B2" s="1"/>
      <c r="C2" s="1"/>
      <c r="D2" s="1"/>
      <c r="E2" s="1"/>
      <c r="F2" s="1"/>
      <c r="G2" s="13"/>
      <c r="H2" s="13"/>
      <c r="I2" s="13"/>
      <c r="J2" s="13"/>
      <c r="K2" s="13"/>
      <c r="L2" s="13"/>
      <c r="M2" s="13"/>
      <c r="N2" s="13"/>
      <c r="O2" s="13"/>
      <c r="P2" s="13"/>
      <c r="Q2" s="13"/>
    </row>
    <row r="3" spans="1:17" x14ac:dyDescent="0.25">
      <c r="A3" s="3" t="s">
        <v>16</v>
      </c>
      <c r="B3" s="3" t="s">
        <v>23</v>
      </c>
      <c r="C3" s="3" t="s">
        <v>20</v>
      </c>
      <c r="D3" s="3" t="s">
        <v>12</v>
      </c>
      <c r="E3" s="3" t="s">
        <v>13</v>
      </c>
      <c r="F3" s="3" t="s">
        <v>21</v>
      </c>
      <c r="G3" s="19" t="s">
        <v>14</v>
      </c>
      <c r="H3" s="20" t="s">
        <v>15</v>
      </c>
      <c r="I3" s="21" t="s">
        <v>22</v>
      </c>
      <c r="J3" s="45" t="s">
        <v>28</v>
      </c>
      <c r="K3" s="46"/>
      <c r="L3" s="46"/>
      <c r="M3" s="46"/>
      <c r="N3" s="46"/>
      <c r="O3" s="47"/>
      <c r="P3" s="9"/>
      <c r="Q3" s="9" t="s">
        <v>26</v>
      </c>
    </row>
    <row r="4" spans="1:17" x14ac:dyDescent="0.25">
      <c r="A4" s="2">
        <v>1986</v>
      </c>
      <c r="B4" s="4">
        <v>1755347.8141213399</v>
      </c>
      <c r="C4" s="4">
        <v>929730.59609053377</v>
      </c>
      <c r="D4" s="4">
        <v>978530.72954999993</v>
      </c>
      <c r="E4" s="4"/>
      <c r="F4" s="4"/>
      <c r="G4" s="5">
        <v>756942.66412133991</v>
      </c>
      <c r="H4" s="10"/>
      <c r="I4" s="12"/>
      <c r="J4" s="48"/>
      <c r="K4" s="63"/>
      <c r="L4" s="63"/>
      <c r="M4" s="63"/>
      <c r="N4" s="63"/>
      <c r="O4" s="50"/>
      <c r="P4" s="72">
        <v>2004</v>
      </c>
      <c r="Q4" s="10">
        <v>0</v>
      </c>
    </row>
    <row r="5" spans="1:17" x14ac:dyDescent="0.25">
      <c r="A5" s="2">
        <v>1987</v>
      </c>
      <c r="B5" s="4">
        <v>835887.15564719983</v>
      </c>
      <c r="C5" s="4">
        <v>327178.1946710042</v>
      </c>
      <c r="D5" s="4">
        <v>978530.72954999993</v>
      </c>
      <c r="E5" s="4"/>
      <c r="F5" s="4"/>
      <c r="G5" s="5">
        <v>-140071.99435280019</v>
      </c>
      <c r="H5" s="10"/>
      <c r="I5" s="12"/>
      <c r="J5" s="48"/>
      <c r="K5" s="63"/>
      <c r="L5" s="63"/>
      <c r="M5" s="63"/>
      <c r="N5" s="63"/>
      <c r="O5" s="50"/>
      <c r="P5" s="72">
        <v>2004</v>
      </c>
      <c r="Q5" s="10">
        <v>2500000</v>
      </c>
    </row>
    <row r="6" spans="1:17" x14ac:dyDescent="0.25">
      <c r="A6" s="2">
        <v>1988</v>
      </c>
      <c r="B6" s="4">
        <v>807476.87752444006</v>
      </c>
      <c r="C6" s="4">
        <v>427067.195096793</v>
      </c>
      <c r="D6" s="4">
        <v>978530.72954999993</v>
      </c>
      <c r="E6" s="4">
        <f>AVERAGE(B4:B6)</f>
        <v>1132903.9490976601</v>
      </c>
      <c r="F6" s="4"/>
      <c r="G6" s="5">
        <v>-164993.27247555996</v>
      </c>
      <c r="H6" s="10">
        <v>150625.79909766011</v>
      </c>
      <c r="I6" s="12"/>
      <c r="J6" s="48"/>
      <c r="K6" s="63"/>
      <c r="L6" s="63"/>
      <c r="M6" s="63"/>
      <c r="N6" s="63"/>
      <c r="O6" s="50"/>
      <c r="P6" s="10"/>
      <c r="Q6" s="10"/>
    </row>
    <row r="7" spans="1:17" x14ac:dyDescent="0.25">
      <c r="A7" s="2">
        <v>1989</v>
      </c>
      <c r="B7" s="4">
        <v>775948.92363079998</v>
      </c>
      <c r="C7" s="4">
        <v>402540.78261662723</v>
      </c>
      <c r="D7" s="4">
        <v>978530.72954999993</v>
      </c>
      <c r="E7" s="4">
        <f t="shared" ref="E7:E28" si="0">AVERAGE(B5:B7)</f>
        <v>806437.65226747992</v>
      </c>
      <c r="F7" s="4"/>
      <c r="G7" s="5">
        <v>-207521.22636920004</v>
      </c>
      <c r="H7" s="10">
        <v>-170862.16439918673</v>
      </c>
      <c r="I7" s="12"/>
      <c r="J7" s="48"/>
      <c r="K7" s="63"/>
      <c r="L7" s="63"/>
      <c r="M7" s="63"/>
      <c r="N7" s="63"/>
      <c r="O7" s="50"/>
      <c r="P7" s="10"/>
      <c r="Q7" s="10"/>
    </row>
    <row r="8" spans="1:17" x14ac:dyDescent="0.25">
      <c r="A8" s="2">
        <v>1990</v>
      </c>
      <c r="B8" s="4">
        <v>325134.01373551995</v>
      </c>
      <c r="C8" s="4">
        <v>191355.57367095351</v>
      </c>
      <c r="D8" s="4">
        <v>978530.72954999993</v>
      </c>
      <c r="E8" s="4">
        <f t="shared" si="0"/>
        <v>636186.60496358667</v>
      </c>
      <c r="F8" s="4">
        <f t="shared" ref="F8:F28" si="1">(SUM(B4:B8)-MIN(B4:B8)-MAX(B4:B8))/3</f>
        <v>806437.65226748015</v>
      </c>
      <c r="G8" s="5">
        <v>-643535.13626448007</v>
      </c>
      <c r="H8" s="10">
        <v>-338683.21170307999</v>
      </c>
      <c r="I8" s="6">
        <f>F8-D8</f>
        <v>-172093.07728251978</v>
      </c>
      <c r="J8" s="48"/>
      <c r="K8" s="63"/>
      <c r="L8" s="63"/>
      <c r="M8" s="63"/>
      <c r="N8" s="63"/>
      <c r="O8" s="50"/>
      <c r="P8" s="10"/>
      <c r="Q8" s="10"/>
    </row>
    <row r="9" spans="1:17" x14ac:dyDescent="0.25">
      <c r="A9" s="2">
        <v>1991</v>
      </c>
      <c r="B9" s="4">
        <v>552202.60383326001</v>
      </c>
      <c r="C9" s="4">
        <v>298658.67354338727</v>
      </c>
      <c r="D9" s="4">
        <v>978530.72954999993</v>
      </c>
      <c r="E9" s="4">
        <f t="shared" si="0"/>
        <v>551095.18039985991</v>
      </c>
      <c r="F9" s="4">
        <f t="shared" si="1"/>
        <v>711876.1349961668</v>
      </c>
      <c r="G9" s="5">
        <v>-409169.54616674001</v>
      </c>
      <c r="H9" s="10">
        <v>-420075.30293347337</v>
      </c>
      <c r="I9" s="6">
        <f t="shared" ref="I9:I28" si="2">F9-D9</f>
        <v>-266654.59455383313</v>
      </c>
      <c r="J9" s="48"/>
      <c r="K9" s="63"/>
      <c r="L9" s="63"/>
      <c r="M9" s="63"/>
      <c r="N9" s="63"/>
      <c r="O9" s="50"/>
      <c r="P9" s="10"/>
      <c r="Q9" s="10"/>
    </row>
    <row r="10" spans="1:17" x14ac:dyDescent="0.25">
      <c r="A10" s="2">
        <v>1992</v>
      </c>
      <c r="B10" s="4">
        <v>702203.82864859991</v>
      </c>
      <c r="C10" s="4">
        <v>502539.54535955912</v>
      </c>
      <c r="D10" s="4">
        <v>978530.72954999993</v>
      </c>
      <c r="E10" s="4">
        <f t="shared" si="0"/>
        <v>526513.48207246</v>
      </c>
      <c r="F10" s="4">
        <f t="shared" si="1"/>
        <v>676785.11870421993</v>
      </c>
      <c r="G10" s="5">
        <v>-253555.32135140011</v>
      </c>
      <c r="H10" s="10">
        <v>-435420.0012608734</v>
      </c>
      <c r="I10" s="6">
        <f t="shared" si="2"/>
        <v>-301745.61084578</v>
      </c>
      <c r="J10" s="48"/>
      <c r="K10" s="63"/>
      <c r="L10" s="63"/>
      <c r="M10" s="63"/>
      <c r="N10" s="63"/>
      <c r="O10" s="50"/>
      <c r="P10" s="10"/>
      <c r="Q10" s="10"/>
    </row>
    <row r="11" spans="1:17" x14ac:dyDescent="0.25">
      <c r="A11" s="2">
        <v>1993</v>
      </c>
      <c r="B11" s="4">
        <v>691876.81970060011</v>
      </c>
      <c r="C11" s="4">
        <v>493766.68395614508</v>
      </c>
      <c r="D11" s="4">
        <v>978530.72954999993</v>
      </c>
      <c r="E11" s="4">
        <f t="shared" si="0"/>
        <v>648761.08406081994</v>
      </c>
      <c r="F11" s="4">
        <f t="shared" si="1"/>
        <v>648761.08406081982</v>
      </c>
      <c r="G11" s="5">
        <v>-258661.33029939991</v>
      </c>
      <c r="H11" s="10">
        <v>-307128.73260584672</v>
      </c>
      <c r="I11" s="6">
        <f t="shared" si="2"/>
        <v>-329769.64548918011</v>
      </c>
      <c r="J11" s="48"/>
      <c r="K11" s="63"/>
      <c r="L11" s="63"/>
      <c r="M11" s="63"/>
      <c r="N11" s="63"/>
      <c r="O11" s="50"/>
      <c r="P11" s="10"/>
      <c r="Q11" s="10"/>
    </row>
    <row r="12" spans="1:17" x14ac:dyDescent="0.25">
      <c r="A12" s="2">
        <v>1994</v>
      </c>
      <c r="B12" s="4">
        <v>926279.35739970009</v>
      </c>
      <c r="C12" s="4">
        <v>694525.63860729453</v>
      </c>
      <c r="D12" s="4">
        <v>978530.72954999993</v>
      </c>
      <c r="E12" s="4">
        <f t="shared" si="0"/>
        <v>773453.33524963341</v>
      </c>
      <c r="F12" s="4">
        <f t="shared" si="1"/>
        <v>648761.08406082017</v>
      </c>
      <c r="G12" s="5">
        <v>-11252.79260029993</v>
      </c>
      <c r="H12" s="10">
        <v>-174489.81475036661</v>
      </c>
      <c r="I12" s="6">
        <f t="shared" si="2"/>
        <v>-329769.64548917976</v>
      </c>
      <c r="J12" s="48"/>
      <c r="K12" s="63"/>
      <c r="L12" s="63"/>
      <c r="M12" s="63"/>
      <c r="N12" s="63"/>
      <c r="O12" s="50"/>
      <c r="P12" s="10"/>
      <c r="Q12" s="10"/>
    </row>
    <row r="13" spans="1:17" x14ac:dyDescent="0.25">
      <c r="A13" s="2">
        <v>1995</v>
      </c>
      <c r="B13" s="4">
        <v>1109906.9425820003</v>
      </c>
      <c r="C13" s="4">
        <v>849006.46927168092</v>
      </c>
      <c r="D13" s="4">
        <v>978530.72954999993</v>
      </c>
      <c r="E13" s="4">
        <f t="shared" si="0"/>
        <v>909354.37322743365</v>
      </c>
      <c r="F13" s="4">
        <f t="shared" si="1"/>
        <v>773453.33524963353</v>
      </c>
      <c r="G13" s="5">
        <v>194905.79258200026</v>
      </c>
      <c r="H13" s="10">
        <v>-25002.776772566373</v>
      </c>
      <c r="I13" s="6">
        <f t="shared" si="2"/>
        <v>-205077.3943003664</v>
      </c>
      <c r="J13" s="48"/>
      <c r="K13" s="63"/>
      <c r="L13" s="63"/>
      <c r="M13" s="63"/>
      <c r="N13" s="63"/>
      <c r="O13" s="50"/>
      <c r="P13" s="10"/>
      <c r="Q13" s="10"/>
    </row>
    <row r="14" spans="1:17" x14ac:dyDescent="0.25">
      <c r="A14" s="2">
        <v>1996</v>
      </c>
      <c r="B14" s="4">
        <v>918491.66832679999</v>
      </c>
      <c r="C14" s="4">
        <v>629985.99367836234</v>
      </c>
      <c r="D14" s="4">
        <v>978530.72954999993</v>
      </c>
      <c r="E14" s="4">
        <f t="shared" si="0"/>
        <v>984892.65610283334</v>
      </c>
      <c r="F14" s="4">
        <f t="shared" si="1"/>
        <v>848991.61812503322</v>
      </c>
      <c r="G14" s="5">
        <v>-20718.481673200033</v>
      </c>
      <c r="H14" s="10">
        <v>54311.506102833315</v>
      </c>
      <c r="I14" s="6">
        <f t="shared" si="2"/>
        <v>-129539.11142496672</v>
      </c>
      <c r="J14" s="48"/>
      <c r="K14" s="63"/>
      <c r="L14" s="63"/>
      <c r="M14" s="63"/>
      <c r="N14" s="63"/>
      <c r="O14" s="50"/>
      <c r="P14" s="10"/>
      <c r="Q14" s="10"/>
    </row>
    <row r="15" spans="1:17" x14ac:dyDescent="0.25">
      <c r="A15" s="2">
        <v>1997</v>
      </c>
      <c r="B15" s="4">
        <v>1055914.7176032001</v>
      </c>
      <c r="C15" s="4">
        <v>779186.13523951918</v>
      </c>
      <c r="D15" s="4">
        <v>978530.72954999993</v>
      </c>
      <c r="E15" s="4">
        <f t="shared" si="0"/>
        <v>1028104.4428373334</v>
      </c>
      <c r="F15" s="4">
        <f t="shared" si="1"/>
        <v>966895.24777656666</v>
      </c>
      <c r="G15" s="5">
        <v>126380.56760320009</v>
      </c>
      <c r="H15" s="10">
        <v>100189.29283733352</v>
      </c>
      <c r="I15" s="6">
        <f t="shared" si="2"/>
        <v>-11635.481773433276</v>
      </c>
      <c r="J15" s="48"/>
      <c r="K15" s="63"/>
      <c r="L15" s="63"/>
      <c r="M15" s="63"/>
      <c r="N15" s="63"/>
      <c r="O15" s="50"/>
      <c r="P15" s="10"/>
      <c r="Q15" s="10"/>
    </row>
    <row r="16" spans="1:17" x14ac:dyDescent="0.25">
      <c r="A16" s="2">
        <v>1998</v>
      </c>
      <c r="B16" s="4">
        <v>1019870.6885072001</v>
      </c>
      <c r="C16" s="4">
        <v>759775.83796925284</v>
      </c>
      <c r="D16" s="4">
        <v>978530.72954999993</v>
      </c>
      <c r="E16" s="4">
        <f t="shared" si="0"/>
        <v>998092.35814573336</v>
      </c>
      <c r="F16" s="4">
        <f t="shared" si="1"/>
        <v>1000688.2545033669</v>
      </c>
      <c r="G16" s="5">
        <v>75336.538507200195</v>
      </c>
      <c r="H16" s="10">
        <v>60332.874812400085</v>
      </c>
      <c r="I16" s="6">
        <f t="shared" si="2"/>
        <v>22157.524953366956</v>
      </c>
      <c r="J16" s="48"/>
      <c r="K16" s="63"/>
      <c r="L16" s="63"/>
      <c r="M16" s="63"/>
      <c r="N16" s="63"/>
      <c r="O16" s="50"/>
      <c r="P16" s="10"/>
      <c r="Q16" s="10"/>
    </row>
    <row r="17" spans="1:17" x14ac:dyDescent="0.25">
      <c r="A17" s="2">
        <v>1999</v>
      </c>
      <c r="B17" s="4">
        <v>1559673.2304552798</v>
      </c>
      <c r="C17" s="4">
        <v>1279311.7277762843</v>
      </c>
      <c r="D17" s="4">
        <v>978530.72954999993</v>
      </c>
      <c r="E17" s="4">
        <f t="shared" si="0"/>
        <v>1211819.5455218933</v>
      </c>
      <c r="F17" s="4">
        <f t="shared" si="1"/>
        <v>1061897.4495641335</v>
      </c>
      <c r="G17" s="5">
        <v>636461.08045527979</v>
      </c>
      <c r="H17" s="10">
        <v>279392.72885522677</v>
      </c>
      <c r="I17" s="6">
        <f t="shared" si="2"/>
        <v>83366.720014133607</v>
      </c>
      <c r="J17" s="48"/>
      <c r="K17" s="63"/>
      <c r="L17" s="63"/>
      <c r="M17" s="63"/>
      <c r="N17" s="63"/>
      <c r="O17" s="50"/>
      <c r="P17" s="10"/>
      <c r="Q17" s="10"/>
    </row>
    <row r="18" spans="1:17" x14ac:dyDescent="0.25">
      <c r="A18" s="2">
        <v>2000</v>
      </c>
      <c r="B18" s="4">
        <v>1122638.9911128804</v>
      </c>
      <c r="C18" s="4">
        <v>858407.92472175031</v>
      </c>
      <c r="D18" s="4">
        <v>978530.72954999993</v>
      </c>
      <c r="E18" s="4">
        <f t="shared" si="0"/>
        <v>1234060.9700251201</v>
      </c>
      <c r="F18" s="4">
        <f t="shared" si="1"/>
        <v>1066141.4657410937</v>
      </c>
      <c r="G18" s="5">
        <v>165974.84111288039</v>
      </c>
      <c r="H18" s="10">
        <v>292590.82002512005</v>
      </c>
      <c r="I18" s="6">
        <f t="shared" si="2"/>
        <v>87610.736191093805</v>
      </c>
      <c r="J18" s="48"/>
      <c r="K18" s="63"/>
      <c r="L18" s="63"/>
      <c r="M18" s="63"/>
      <c r="N18" s="63"/>
      <c r="O18" s="50"/>
      <c r="P18" s="10"/>
      <c r="Q18" s="10"/>
    </row>
    <row r="19" spans="1:17" x14ac:dyDescent="0.25">
      <c r="A19" s="2">
        <v>2001</v>
      </c>
      <c r="B19" s="4">
        <v>1159383.6475082</v>
      </c>
      <c r="C19" s="4">
        <v>773000.6491699036</v>
      </c>
      <c r="D19" s="4">
        <v>978530.72954999993</v>
      </c>
      <c r="E19" s="4">
        <f t="shared" si="0"/>
        <v>1280565.2896921199</v>
      </c>
      <c r="F19" s="4">
        <f t="shared" si="1"/>
        <v>1112645.7854080934</v>
      </c>
      <c r="G19" s="5">
        <v>195479.4975082</v>
      </c>
      <c r="H19" s="10">
        <v>332638.47302545339</v>
      </c>
      <c r="I19" s="6">
        <f t="shared" si="2"/>
        <v>134115.05585809343</v>
      </c>
      <c r="J19" s="48"/>
      <c r="K19" s="63"/>
      <c r="L19" s="63"/>
      <c r="M19" s="63"/>
      <c r="N19" s="63"/>
      <c r="O19" s="50"/>
      <c r="P19" s="10"/>
      <c r="Q19" s="10"/>
    </row>
    <row r="20" spans="1:17" x14ac:dyDescent="0.25">
      <c r="A20" s="2">
        <v>2002</v>
      </c>
      <c r="B20" s="4">
        <v>1433225.3154507403</v>
      </c>
      <c r="C20" s="4">
        <v>1122899.8413107307</v>
      </c>
      <c r="D20" s="4">
        <v>978530.72954999993</v>
      </c>
      <c r="E20" s="4">
        <f t="shared" si="0"/>
        <v>1238415.9846906068</v>
      </c>
      <c r="F20" s="4">
        <f t="shared" si="1"/>
        <v>1238415.9846906068</v>
      </c>
      <c r="G20" s="5">
        <v>469287.16545074026</v>
      </c>
      <c r="H20" s="10">
        <v>276913.8346906068</v>
      </c>
      <c r="I20" s="6">
        <f t="shared" si="2"/>
        <v>259885.2551406069</v>
      </c>
      <c r="J20" s="48"/>
      <c r="K20" s="63"/>
      <c r="L20" s="63"/>
      <c r="M20" s="63"/>
      <c r="N20" s="63"/>
      <c r="O20" s="50"/>
      <c r="P20" s="10"/>
      <c r="Q20" s="10"/>
    </row>
    <row r="21" spans="1:17" x14ac:dyDescent="0.25">
      <c r="A21" s="2">
        <v>2003</v>
      </c>
      <c r="B21" s="4">
        <v>1251164.1640262599</v>
      </c>
      <c r="C21" s="4">
        <v>768423.41319945385</v>
      </c>
      <c r="D21" s="4">
        <v>978530.72954999993</v>
      </c>
      <c r="E21" s="4">
        <f t="shared" si="0"/>
        <v>1281257.7089950668</v>
      </c>
      <c r="F21" s="4">
        <f t="shared" si="1"/>
        <v>1281257.7089950664</v>
      </c>
      <c r="G21" s="5">
        <v>287339.01402625989</v>
      </c>
      <c r="H21" s="10">
        <v>317368.55899506679</v>
      </c>
      <c r="I21" s="6">
        <f t="shared" si="2"/>
        <v>302726.97944506642</v>
      </c>
      <c r="J21" s="48"/>
      <c r="K21" s="63"/>
      <c r="L21" s="63"/>
      <c r="M21" s="63"/>
      <c r="N21" s="63"/>
      <c r="O21" s="50"/>
      <c r="P21" s="10"/>
      <c r="Q21" s="10"/>
    </row>
    <row r="22" spans="1:17" x14ac:dyDescent="0.25">
      <c r="A22" s="2">
        <v>2004</v>
      </c>
      <c r="B22" s="4">
        <v>1100737.8541529803</v>
      </c>
      <c r="C22" s="4">
        <v>651582.38690769358</v>
      </c>
      <c r="D22" s="4">
        <v>978530.72954999993</v>
      </c>
      <c r="E22" s="4">
        <f t="shared" si="0"/>
        <v>1261709.1112099935</v>
      </c>
      <c r="F22" s="4">
        <f t="shared" si="1"/>
        <v>1177728.9342157801</v>
      </c>
      <c r="G22" s="5">
        <v>143357.70415298024</v>
      </c>
      <c r="H22" s="10">
        <v>299994.6278766602</v>
      </c>
      <c r="I22" s="6">
        <f t="shared" si="2"/>
        <v>199198.20466578018</v>
      </c>
      <c r="J22" s="48"/>
      <c r="K22" s="63"/>
      <c r="L22" s="63"/>
      <c r="M22" s="63"/>
      <c r="N22" s="63"/>
      <c r="O22" s="50"/>
      <c r="P22" s="10"/>
      <c r="Q22" s="10"/>
    </row>
    <row r="23" spans="1:17" x14ac:dyDescent="0.25">
      <c r="A23" s="2">
        <v>2005</v>
      </c>
      <c r="B23" s="4">
        <v>852670.91192211979</v>
      </c>
      <c r="C23" s="4">
        <v>488458.09140489728</v>
      </c>
      <c r="D23" s="4">
        <v>978530.72954999993</v>
      </c>
      <c r="E23" s="4">
        <f t="shared" si="0"/>
        <v>1068190.9767004533</v>
      </c>
      <c r="F23" s="4">
        <f t="shared" si="1"/>
        <v>1170428.555229147</v>
      </c>
      <c r="G23" s="5">
        <v>-125285.23807788023</v>
      </c>
      <c r="H23" s="10">
        <v>101803.8267004533</v>
      </c>
      <c r="I23" s="6">
        <f t="shared" si="2"/>
        <v>191897.82567914703</v>
      </c>
      <c r="J23" s="48"/>
      <c r="K23" s="63"/>
      <c r="L23" s="63"/>
      <c r="M23" s="63"/>
      <c r="N23" s="63"/>
      <c r="O23" s="50"/>
      <c r="P23" s="10"/>
      <c r="Q23" s="10"/>
    </row>
    <row r="24" spans="1:17" x14ac:dyDescent="0.25">
      <c r="A24" s="2">
        <v>2006</v>
      </c>
      <c r="B24" s="4">
        <v>765653.53156777995</v>
      </c>
      <c r="C24" s="4">
        <v>527006.50705480773</v>
      </c>
      <c r="D24" s="4">
        <v>978530.72954999993</v>
      </c>
      <c r="E24" s="4">
        <f t="shared" si="0"/>
        <v>906354.09921429341</v>
      </c>
      <c r="F24" s="4">
        <f t="shared" si="1"/>
        <v>1068190.9767004533</v>
      </c>
      <c r="G24" s="5">
        <v>-217020.61843222007</v>
      </c>
      <c r="H24" s="10">
        <v>-66316.050785706611</v>
      </c>
      <c r="I24" s="6">
        <f t="shared" si="2"/>
        <v>89660.24715045339</v>
      </c>
      <c r="J24" s="48"/>
      <c r="K24" s="63"/>
      <c r="L24" s="63"/>
      <c r="M24" s="63"/>
      <c r="N24" s="63"/>
      <c r="O24" s="50"/>
      <c r="P24" s="10"/>
      <c r="Q24" s="10"/>
    </row>
    <row r="25" spans="1:17" x14ac:dyDescent="0.25">
      <c r="A25" s="2">
        <v>2007</v>
      </c>
      <c r="B25" s="4">
        <v>2041154.2903173394</v>
      </c>
      <c r="C25" s="4">
        <v>1271148.1345825768</v>
      </c>
      <c r="D25" s="4">
        <v>978530.72954999993</v>
      </c>
      <c r="E25" s="4">
        <f t="shared" si="0"/>
        <v>1219826.2446024131</v>
      </c>
      <c r="F25" s="4">
        <f t="shared" si="1"/>
        <v>1068190.9767004533</v>
      </c>
      <c r="G25" s="5">
        <v>1075946.1403173395</v>
      </c>
      <c r="H25" s="10">
        <v>244546.76126907964</v>
      </c>
      <c r="I25" s="6">
        <f t="shared" si="2"/>
        <v>89660.24715045339</v>
      </c>
      <c r="J25" s="48"/>
      <c r="K25" s="63"/>
      <c r="L25" s="63"/>
      <c r="M25" s="63"/>
      <c r="N25" s="63"/>
      <c r="O25" s="50"/>
      <c r="P25" s="10"/>
      <c r="Q25" s="14"/>
    </row>
    <row r="26" spans="1:17" x14ac:dyDescent="0.25">
      <c r="A26" s="2">
        <v>2008</v>
      </c>
      <c r="B26" s="4">
        <v>663732.20172965992</v>
      </c>
      <c r="C26" s="4">
        <v>412581.50286905956</v>
      </c>
      <c r="D26" s="4">
        <v>978530.72954999993</v>
      </c>
      <c r="E26" s="4">
        <f t="shared" si="0"/>
        <v>1156846.6745382596</v>
      </c>
      <c r="F26" s="4">
        <f t="shared" si="1"/>
        <v>906354.09921429318</v>
      </c>
      <c r="G26" s="5">
        <v>-318240.9482703401</v>
      </c>
      <c r="H26" s="10">
        <v>180228.19120492635</v>
      </c>
      <c r="I26" s="6">
        <f t="shared" si="2"/>
        <v>-72176.630335706752</v>
      </c>
      <c r="J26" s="48"/>
      <c r="K26" s="63"/>
      <c r="L26" s="63"/>
      <c r="M26" s="63"/>
      <c r="N26" s="63"/>
      <c r="O26" s="50"/>
      <c r="P26" s="10"/>
      <c r="Q26" s="10"/>
    </row>
    <row r="27" spans="1:17" x14ac:dyDescent="0.25">
      <c r="A27" s="2">
        <v>2009</v>
      </c>
      <c r="B27" s="4">
        <v>792687.35830532014</v>
      </c>
      <c r="C27" s="4">
        <v>480083.28161068255</v>
      </c>
      <c r="D27" s="4">
        <v>978530.72954999993</v>
      </c>
      <c r="E27" s="4">
        <f t="shared" si="0"/>
        <v>1165857.9501174397</v>
      </c>
      <c r="F27" s="4">
        <f t="shared" si="1"/>
        <v>803670.60059840651</v>
      </c>
      <c r="G27" s="5">
        <v>-186684.79169467988</v>
      </c>
      <c r="H27" s="10">
        <v>190340.1334507732</v>
      </c>
      <c r="I27" s="6">
        <f t="shared" si="2"/>
        <v>-174860.12895159342</v>
      </c>
      <c r="J27" s="48"/>
      <c r="K27" s="63"/>
      <c r="L27" s="63"/>
      <c r="M27" s="63"/>
      <c r="N27" s="63"/>
      <c r="O27" s="50"/>
      <c r="P27" s="10"/>
      <c r="Q27" s="10"/>
    </row>
    <row r="28" spans="1:17" x14ac:dyDescent="0.25">
      <c r="A28" s="2">
        <v>2010</v>
      </c>
      <c r="B28" s="4">
        <v>589480.86402329756</v>
      </c>
      <c r="C28" s="4">
        <v>375879.23953390855</v>
      </c>
      <c r="D28" s="4">
        <v>978530.72954999993</v>
      </c>
      <c r="E28" s="4">
        <f t="shared" si="0"/>
        <v>681966.80801942584</v>
      </c>
      <c r="F28" s="4">
        <f t="shared" si="1"/>
        <v>740691.03053425334</v>
      </c>
      <c r="G28" s="7">
        <v>-387955.88597670232</v>
      </c>
      <c r="H28" s="11">
        <v>-297627.20864724088</v>
      </c>
      <c r="I28" s="8">
        <f t="shared" si="2"/>
        <v>-237839.69901574659</v>
      </c>
      <c r="J28" s="51"/>
      <c r="K28" s="52"/>
      <c r="L28" s="52"/>
      <c r="M28" s="52"/>
      <c r="N28" s="52"/>
      <c r="O28" s="53"/>
      <c r="P28" s="10"/>
      <c r="Q28" s="10"/>
    </row>
    <row r="29" spans="1:17" x14ac:dyDescent="0.25">
      <c r="A29" s="2"/>
      <c r="B29" s="4"/>
      <c r="C29" s="4"/>
      <c r="D29" s="4"/>
      <c r="E29" s="4"/>
      <c r="F29" s="4"/>
      <c r="G29" s="10"/>
      <c r="H29" s="10"/>
      <c r="I29" s="10"/>
      <c r="J29" s="10"/>
      <c r="K29" s="10"/>
      <c r="L29" s="10"/>
      <c r="M29" s="10"/>
      <c r="N29" s="10"/>
      <c r="O29" s="10"/>
      <c r="P29" s="10"/>
      <c r="Q29" s="10"/>
    </row>
    <row r="65" spans="1:16" x14ac:dyDescent="0.25">
      <c r="A65" s="1" t="s">
        <v>11</v>
      </c>
      <c r="H65" s="38" t="s">
        <v>7</v>
      </c>
      <c r="I65" s="36"/>
      <c r="J65" s="37"/>
      <c r="K65" s="45" t="s">
        <v>0</v>
      </c>
      <c r="L65" s="64"/>
      <c r="M65" s="64"/>
      <c r="N65" s="64"/>
      <c r="O65" s="64"/>
      <c r="P65" s="65"/>
    </row>
    <row r="66" spans="1:16" x14ac:dyDescent="0.25">
      <c r="A66" s="3" t="s">
        <v>16</v>
      </c>
      <c r="B66" s="42" t="s">
        <v>1</v>
      </c>
      <c r="C66" s="34" t="s">
        <v>4</v>
      </c>
      <c r="D66" s="31" t="s">
        <v>6</v>
      </c>
      <c r="E66" s="35" t="s">
        <v>5</v>
      </c>
      <c r="F66" s="32" t="s">
        <v>2</v>
      </c>
      <c r="G66" s="33" t="s">
        <v>3</v>
      </c>
      <c r="H66" s="39" t="s">
        <v>9</v>
      </c>
      <c r="I66" s="9" t="s">
        <v>8</v>
      </c>
      <c r="J66" s="40" t="s">
        <v>2</v>
      </c>
      <c r="K66" s="66"/>
      <c r="L66" s="67"/>
      <c r="M66" s="67"/>
      <c r="N66" s="67"/>
      <c r="O66" s="67"/>
      <c r="P66" s="68"/>
    </row>
    <row r="67" spans="1:16" x14ac:dyDescent="0.25">
      <c r="A67" s="2">
        <v>1986</v>
      </c>
      <c r="B67" s="24">
        <v>24093</v>
      </c>
      <c r="C67" s="29">
        <f>G67*0.043</f>
        <v>43967.420449999998</v>
      </c>
      <c r="D67" s="25">
        <v>1755347.8141213399</v>
      </c>
      <c r="E67" s="28">
        <v>978530.72954999993</v>
      </c>
      <c r="F67" s="26">
        <v>1779440.8141213399</v>
      </c>
      <c r="G67" s="27">
        <v>1022498.15</v>
      </c>
      <c r="H67" s="5">
        <f>B67-C67</f>
        <v>-19874.420449999998</v>
      </c>
      <c r="I67" s="10">
        <f>D67-E67</f>
        <v>776817.08457134</v>
      </c>
      <c r="J67" s="6">
        <f>F67-G67</f>
        <v>756942.66412133991</v>
      </c>
      <c r="K67" s="66"/>
      <c r="L67" s="67"/>
      <c r="M67" s="67"/>
      <c r="N67" s="67"/>
      <c r="O67" s="67"/>
      <c r="P67" s="68"/>
    </row>
    <row r="68" spans="1:16" x14ac:dyDescent="0.25">
      <c r="A68" s="2">
        <v>1987</v>
      </c>
      <c r="B68" s="24">
        <v>46539</v>
      </c>
      <c r="C68" s="29">
        <f t="shared" ref="C68:C91" si="3">G68*0.043</f>
        <v>43967.420449999998</v>
      </c>
      <c r="D68" s="25">
        <v>835887.15564719983</v>
      </c>
      <c r="E68" s="28">
        <v>978530.72954999993</v>
      </c>
      <c r="F68" s="26">
        <v>882426.15564719983</v>
      </c>
      <c r="G68" s="27">
        <v>1022498.15</v>
      </c>
      <c r="H68" s="5">
        <f t="shared" ref="H68:H91" si="4">B68-C68</f>
        <v>2571.5795500000022</v>
      </c>
      <c r="I68" s="10">
        <f t="shared" ref="I68:I91" si="5">D68-E68</f>
        <v>-142643.5739028001</v>
      </c>
      <c r="J68" s="6">
        <f t="shared" ref="J68:J91" si="6">F68-G68</f>
        <v>-140071.99435280019</v>
      </c>
      <c r="K68" s="66"/>
      <c r="L68" s="67"/>
      <c r="M68" s="67"/>
      <c r="N68" s="67"/>
      <c r="O68" s="67"/>
      <c r="P68" s="68"/>
    </row>
    <row r="69" spans="1:16" x14ac:dyDescent="0.25">
      <c r="A69" s="2">
        <v>1988</v>
      </c>
      <c r="B69" s="24">
        <v>50028</v>
      </c>
      <c r="C69" s="29">
        <f t="shared" si="3"/>
        <v>43967.420449999998</v>
      </c>
      <c r="D69" s="25">
        <v>807476.87752444006</v>
      </c>
      <c r="E69" s="28">
        <v>978530.72954999993</v>
      </c>
      <c r="F69" s="26">
        <v>857504.87752444006</v>
      </c>
      <c r="G69" s="27">
        <v>1022498.15</v>
      </c>
      <c r="H69" s="5">
        <f t="shared" si="4"/>
        <v>6060.5795500000022</v>
      </c>
      <c r="I69" s="10">
        <f t="shared" si="5"/>
        <v>-171053.85202555987</v>
      </c>
      <c r="J69" s="6">
        <f t="shared" si="6"/>
        <v>-164993.27247555996</v>
      </c>
      <c r="K69" s="66"/>
      <c r="L69" s="67"/>
      <c r="M69" s="67"/>
      <c r="N69" s="67"/>
      <c r="O69" s="67"/>
      <c r="P69" s="68"/>
    </row>
    <row r="70" spans="1:16" x14ac:dyDescent="0.25">
      <c r="A70" s="2">
        <v>1989</v>
      </c>
      <c r="B70" s="24">
        <v>39028</v>
      </c>
      <c r="C70" s="29">
        <f t="shared" si="3"/>
        <v>43967.420449999998</v>
      </c>
      <c r="D70" s="25">
        <v>775948.92363079998</v>
      </c>
      <c r="E70" s="28">
        <v>978530.72954999993</v>
      </c>
      <c r="F70" s="26">
        <v>814976.92363079998</v>
      </c>
      <c r="G70" s="27">
        <v>1022498.15</v>
      </c>
      <c r="H70" s="5">
        <f t="shared" si="4"/>
        <v>-4939.4204499999978</v>
      </c>
      <c r="I70" s="10">
        <f t="shared" si="5"/>
        <v>-202581.80591919995</v>
      </c>
      <c r="J70" s="6">
        <f t="shared" si="6"/>
        <v>-207521.22636920004</v>
      </c>
      <c r="K70" s="66"/>
      <c r="L70" s="67"/>
      <c r="M70" s="67"/>
      <c r="N70" s="67"/>
      <c r="O70" s="67"/>
      <c r="P70" s="68"/>
    </row>
    <row r="71" spans="1:16" x14ac:dyDescent="0.25">
      <c r="A71" s="2">
        <v>1990</v>
      </c>
      <c r="B71" s="24">
        <v>53829</v>
      </c>
      <c r="C71" s="29">
        <f t="shared" si="3"/>
        <v>43967.420449999998</v>
      </c>
      <c r="D71" s="25">
        <v>325134.01373551995</v>
      </c>
      <c r="E71" s="28">
        <v>978530.72954999993</v>
      </c>
      <c r="F71" s="26">
        <v>378963.01373551995</v>
      </c>
      <c r="G71" s="27">
        <v>1022498.15</v>
      </c>
      <c r="H71" s="5">
        <f t="shared" si="4"/>
        <v>9861.5795500000022</v>
      </c>
      <c r="I71" s="10">
        <f t="shared" si="5"/>
        <v>-653396.71581447998</v>
      </c>
      <c r="J71" s="6">
        <f t="shared" si="6"/>
        <v>-643535.13626448007</v>
      </c>
      <c r="K71" s="66"/>
      <c r="L71" s="67"/>
      <c r="M71" s="67"/>
      <c r="N71" s="67"/>
      <c r="O71" s="67"/>
      <c r="P71" s="68"/>
    </row>
    <row r="72" spans="1:16" x14ac:dyDescent="0.25">
      <c r="A72" s="2">
        <v>1991</v>
      </c>
      <c r="B72" s="24">
        <v>61126</v>
      </c>
      <c r="C72" s="29">
        <f t="shared" si="3"/>
        <v>43967.420449999998</v>
      </c>
      <c r="D72" s="25">
        <v>552202.60383326001</v>
      </c>
      <c r="E72" s="28">
        <v>978530.72954999993</v>
      </c>
      <c r="F72" s="26">
        <v>613328.60383326001</v>
      </c>
      <c r="G72" s="27">
        <v>1022498.15</v>
      </c>
      <c r="H72" s="5">
        <f t="shared" si="4"/>
        <v>17158.579550000002</v>
      </c>
      <c r="I72" s="10">
        <f t="shared" si="5"/>
        <v>-426328.12571673992</v>
      </c>
      <c r="J72" s="6">
        <f t="shared" si="6"/>
        <v>-409169.54616674001</v>
      </c>
      <c r="K72" s="66"/>
      <c r="L72" s="67"/>
      <c r="M72" s="67"/>
      <c r="N72" s="67"/>
      <c r="O72" s="67"/>
      <c r="P72" s="68"/>
    </row>
    <row r="73" spans="1:16" x14ac:dyDescent="0.25">
      <c r="A73" s="2">
        <v>1992</v>
      </c>
      <c r="B73" s="24">
        <v>66739</v>
      </c>
      <c r="C73" s="29">
        <f t="shared" si="3"/>
        <v>43967.420449999998</v>
      </c>
      <c r="D73" s="25">
        <v>702203.82864859991</v>
      </c>
      <c r="E73" s="28">
        <v>978530.72954999993</v>
      </c>
      <c r="F73" s="26">
        <v>768942.82864859991</v>
      </c>
      <c r="G73" s="27">
        <v>1022498.15</v>
      </c>
      <c r="H73" s="5">
        <f t="shared" si="4"/>
        <v>22771.579550000002</v>
      </c>
      <c r="I73" s="10">
        <f t="shared" si="5"/>
        <v>-276326.90090140002</v>
      </c>
      <c r="J73" s="6">
        <f t="shared" si="6"/>
        <v>-253555.32135140011</v>
      </c>
      <c r="K73" s="66"/>
      <c r="L73" s="67"/>
      <c r="M73" s="67"/>
      <c r="N73" s="67"/>
      <c r="O73" s="67"/>
      <c r="P73" s="68"/>
    </row>
    <row r="74" spans="1:16" x14ac:dyDescent="0.25">
      <c r="A74" s="2">
        <v>1993</v>
      </c>
      <c r="B74" s="24">
        <v>71960</v>
      </c>
      <c r="C74" s="29">
        <f t="shared" si="3"/>
        <v>43967.420449999998</v>
      </c>
      <c r="D74" s="25">
        <v>691876.81970060011</v>
      </c>
      <c r="E74" s="28">
        <v>978530.72954999993</v>
      </c>
      <c r="F74" s="26">
        <v>763836.81970060011</v>
      </c>
      <c r="G74" s="27">
        <v>1022498.15</v>
      </c>
      <c r="H74" s="5">
        <f t="shared" si="4"/>
        <v>27992.579550000002</v>
      </c>
      <c r="I74" s="10">
        <f t="shared" si="5"/>
        <v>-286653.90984939982</v>
      </c>
      <c r="J74" s="6">
        <f t="shared" si="6"/>
        <v>-258661.33029939991</v>
      </c>
      <c r="K74" s="66"/>
      <c r="L74" s="67"/>
      <c r="M74" s="67"/>
      <c r="N74" s="67"/>
      <c r="O74" s="67"/>
      <c r="P74" s="68"/>
    </row>
    <row r="75" spans="1:16" x14ac:dyDescent="0.25">
      <c r="A75" s="2">
        <v>1994</v>
      </c>
      <c r="B75" s="24">
        <v>84966</v>
      </c>
      <c r="C75" s="29">
        <f t="shared" si="3"/>
        <v>43967.420449999998</v>
      </c>
      <c r="D75" s="25">
        <v>926279.35739970009</v>
      </c>
      <c r="E75" s="28">
        <v>978530.72954999993</v>
      </c>
      <c r="F75" s="26">
        <v>1011245.3573997001</v>
      </c>
      <c r="G75" s="27">
        <v>1022498.15</v>
      </c>
      <c r="H75" s="5">
        <f t="shared" si="4"/>
        <v>40998.579550000002</v>
      </c>
      <c r="I75" s="10">
        <f t="shared" si="5"/>
        <v>-52251.372150299838</v>
      </c>
      <c r="J75" s="6">
        <f t="shared" si="6"/>
        <v>-11252.79260029993</v>
      </c>
      <c r="K75" s="66"/>
      <c r="L75" s="67"/>
      <c r="M75" s="67"/>
      <c r="N75" s="67"/>
      <c r="O75" s="67"/>
      <c r="P75" s="68"/>
    </row>
    <row r="76" spans="1:16" x14ac:dyDescent="0.25">
      <c r="A76" s="2">
        <v>1995</v>
      </c>
      <c r="B76" s="24">
        <v>107497</v>
      </c>
      <c r="C76" s="29">
        <f t="shared" si="3"/>
        <v>43967.420449999998</v>
      </c>
      <c r="D76" s="25">
        <v>1109906.9425820003</v>
      </c>
      <c r="E76" s="28">
        <v>978530.72954999993</v>
      </c>
      <c r="F76" s="26">
        <v>1217403.9425820003</v>
      </c>
      <c r="G76" s="27">
        <v>1022498.15</v>
      </c>
      <c r="H76" s="5">
        <f t="shared" si="4"/>
        <v>63529.579550000002</v>
      </c>
      <c r="I76" s="10">
        <f t="shared" si="5"/>
        <v>131376.21303200035</v>
      </c>
      <c r="J76" s="6">
        <f t="shared" si="6"/>
        <v>194905.79258200026</v>
      </c>
      <c r="K76" s="66"/>
      <c r="L76" s="67"/>
      <c r="M76" s="67"/>
      <c r="N76" s="67"/>
      <c r="O76" s="67"/>
      <c r="P76" s="68"/>
    </row>
    <row r="77" spans="1:16" x14ac:dyDescent="0.25">
      <c r="A77" s="2">
        <v>1996</v>
      </c>
      <c r="B77" s="24">
        <v>83288</v>
      </c>
      <c r="C77" s="29">
        <f t="shared" si="3"/>
        <v>43967.420449999998</v>
      </c>
      <c r="D77" s="25">
        <v>918491.66832679999</v>
      </c>
      <c r="E77" s="28">
        <v>978530.72954999993</v>
      </c>
      <c r="F77" s="26">
        <v>1001779.6683268</v>
      </c>
      <c r="G77" s="27">
        <v>1022498.15</v>
      </c>
      <c r="H77" s="5">
        <f t="shared" si="4"/>
        <v>39320.579550000002</v>
      </c>
      <c r="I77" s="10">
        <f t="shared" si="5"/>
        <v>-60039.06122319994</v>
      </c>
      <c r="J77" s="6">
        <f t="shared" si="6"/>
        <v>-20718.481673200033</v>
      </c>
      <c r="K77" s="66"/>
      <c r="L77" s="67"/>
      <c r="M77" s="67"/>
      <c r="N77" s="67"/>
      <c r="O77" s="67"/>
      <c r="P77" s="68"/>
    </row>
    <row r="78" spans="1:16" x14ac:dyDescent="0.25">
      <c r="A78" s="2">
        <v>1997</v>
      </c>
      <c r="B78" s="24">
        <v>92964</v>
      </c>
      <c r="C78" s="29">
        <f t="shared" si="3"/>
        <v>43967.420449999998</v>
      </c>
      <c r="D78" s="25">
        <v>1055914.7176032001</v>
      </c>
      <c r="E78" s="28">
        <v>978530.72954999993</v>
      </c>
      <c r="F78" s="26">
        <v>1148878.7176032001</v>
      </c>
      <c r="G78" s="27">
        <v>1022498.15</v>
      </c>
      <c r="H78" s="5">
        <f t="shared" si="4"/>
        <v>48996.579550000002</v>
      </c>
      <c r="I78" s="10">
        <f t="shared" si="5"/>
        <v>77383.988053200184</v>
      </c>
      <c r="J78" s="6">
        <f t="shared" si="6"/>
        <v>126380.56760320009</v>
      </c>
      <c r="K78" s="66"/>
      <c r="L78" s="67"/>
      <c r="M78" s="67"/>
      <c r="N78" s="67"/>
      <c r="O78" s="67"/>
      <c r="P78" s="68"/>
    </row>
    <row r="79" spans="1:16" x14ac:dyDescent="0.25">
      <c r="A79" s="2">
        <v>1998</v>
      </c>
      <c r="B79" s="24">
        <v>77964</v>
      </c>
      <c r="C79" s="29">
        <f t="shared" si="3"/>
        <v>43967.420449999998</v>
      </c>
      <c r="D79" s="25">
        <v>1019870.6885072001</v>
      </c>
      <c r="E79" s="28">
        <v>978530.72954999993</v>
      </c>
      <c r="F79" s="26">
        <v>1097834.6885072002</v>
      </c>
      <c r="G79" s="27">
        <v>1022498.15</v>
      </c>
      <c r="H79" s="5">
        <f t="shared" si="4"/>
        <v>33996.579550000002</v>
      </c>
      <c r="I79" s="10">
        <f t="shared" si="5"/>
        <v>41339.958957200171</v>
      </c>
      <c r="J79" s="6">
        <f t="shared" si="6"/>
        <v>75336.538507200195</v>
      </c>
      <c r="K79" s="66"/>
      <c r="L79" s="67"/>
      <c r="M79" s="67"/>
      <c r="N79" s="67"/>
      <c r="O79" s="67"/>
      <c r="P79" s="68"/>
    </row>
    <row r="80" spans="1:16" x14ac:dyDescent="0.25">
      <c r="A80" s="2">
        <v>1999</v>
      </c>
      <c r="B80" s="24">
        <v>99286</v>
      </c>
      <c r="C80" s="29">
        <f t="shared" si="3"/>
        <v>43967.420449999998</v>
      </c>
      <c r="D80" s="25">
        <v>1559673.2304552798</v>
      </c>
      <c r="E80" s="28">
        <v>978530.72954999993</v>
      </c>
      <c r="F80" s="26">
        <v>1658959.2304552798</v>
      </c>
      <c r="G80" s="27">
        <v>1022498.15</v>
      </c>
      <c r="H80" s="5">
        <f t="shared" si="4"/>
        <v>55318.579550000002</v>
      </c>
      <c r="I80" s="10">
        <f t="shared" si="5"/>
        <v>581142.50090527989</v>
      </c>
      <c r="J80" s="6">
        <f t="shared" si="6"/>
        <v>636461.08045527979</v>
      </c>
      <c r="K80" s="66"/>
      <c r="L80" s="67"/>
      <c r="M80" s="67"/>
      <c r="N80" s="67"/>
      <c r="O80" s="67"/>
      <c r="P80" s="68"/>
    </row>
    <row r="81" spans="1:16" x14ac:dyDescent="0.25">
      <c r="A81" s="2">
        <v>2000</v>
      </c>
      <c r="B81" s="24">
        <v>65834</v>
      </c>
      <c r="C81" s="29">
        <f t="shared" si="3"/>
        <v>43967.420449999998</v>
      </c>
      <c r="D81" s="25">
        <v>1122638.9911128804</v>
      </c>
      <c r="E81" s="28">
        <v>978530.72954999993</v>
      </c>
      <c r="F81" s="26">
        <v>1188472.9911128804</v>
      </c>
      <c r="G81" s="27">
        <v>1022498.15</v>
      </c>
      <c r="H81" s="5">
        <f t="shared" si="4"/>
        <v>21866.579550000002</v>
      </c>
      <c r="I81" s="10">
        <f t="shared" si="5"/>
        <v>144108.26156288048</v>
      </c>
      <c r="J81" s="6">
        <f t="shared" si="6"/>
        <v>165974.84111288039</v>
      </c>
      <c r="K81" s="66"/>
      <c r="L81" s="67"/>
      <c r="M81" s="67"/>
      <c r="N81" s="67"/>
      <c r="O81" s="67"/>
      <c r="P81" s="68"/>
    </row>
    <row r="82" spans="1:16" x14ac:dyDescent="0.25">
      <c r="A82" s="2">
        <v>2001</v>
      </c>
      <c r="B82" s="24">
        <v>58594</v>
      </c>
      <c r="C82" s="29">
        <f t="shared" si="3"/>
        <v>43967.420449999998</v>
      </c>
      <c r="D82" s="25">
        <v>1159383.6475082</v>
      </c>
      <c r="E82" s="28">
        <v>978530.72954999993</v>
      </c>
      <c r="F82" s="26">
        <v>1217977.6475082</v>
      </c>
      <c r="G82" s="27">
        <v>1022498.15</v>
      </c>
      <c r="H82" s="5">
        <f t="shared" si="4"/>
        <v>14626.579550000002</v>
      </c>
      <c r="I82" s="10">
        <f t="shared" si="5"/>
        <v>180852.91795820009</v>
      </c>
      <c r="J82" s="6">
        <f t="shared" si="6"/>
        <v>195479.4975082</v>
      </c>
      <c r="K82" s="66"/>
      <c r="L82" s="67"/>
      <c r="M82" s="67"/>
      <c r="N82" s="67"/>
      <c r="O82" s="67"/>
      <c r="P82" s="68"/>
    </row>
    <row r="83" spans="1:16" x14ac:dyDescent="0.25">
      <c r="A83" s="2">
        <v>2002</v>
      </c>
      <c r="B83" s="24">
        <v>58560</v>
      </c>
      <c r="C83" s="29">
        <f t="shared" si="3"/>
        <v>43967.420449999998</v>
      </c>
      <c r="D83" s="25">
        <v>1433225.3154507403</v>
      </c>
      <c r="E83" s="28">
        <v>978530.72954999993</v>
      </c>
      <c r="F83" s="26">
        <v>1491785.3154507403</v>
      </c>
      <c r="G83" s="27">
        <v>1022498.15</v>
      </c>
      <c r="H83" s="5">
        <f t="shared" si="4"/>
        <v>14592.579550000002</v>
      </c>
      <c r="I83" s="10">
        <f t="shared" si="5"/>
        <v>454694.58590074035</v>
      </c>
      <c r="J83" s="6">
        <f t="shared" si="6"/>
        <v>469287.16545074026</v>
      </c>
      <c r="K83" s="66"/>
      <c r="L83" s="67"/>
      <c r="M83" s="67"/>
      <c r="N83" s="67"/>
      <c r="O83" s="67"/>
      <c r="P83" s="68"/>
    </row>
    <row r="84" spans="1:16" x14ac:dyDescent="0.25">
      <c r="A84" s="2">
        <v>2003</v>
      </c>
      <c r="B84" s="24">
        <v>58673</v>
      </c>
      <c r="C84" s="29">
        <f t="shared" si="3"/>
        <v>43967.420449999998</v>
      </c>
      <c r="D84" s="25">
        <v>1251164.1640262599</v>
      </c>
      <c r="E84" s="28">
        <v>978530.72954999993</v>
      </c>
      <c r="F84" s="26">
        <v>1309837.1640262599</v>
      </c>
      <c r="G84" s="27">
        <v>1022498.15</v>
      </c>
      <c r="H84" s="5">
        <f t="shared" si="4"/>
        <v>14705.579550000002</v>
      </c>
      <c r="I84" s="10">
        <f t="shared" si="5"/>
        <v>272633.43447625998</v>
      </c>
      <c r="J84" s="6">
        <f t="shared" si="6"/>
        <v>287339.01402625989</v>
      </c>
      <c r="K84" s="66"/>
      <c r="L84" s="67"/>
      <c r="M84" s="67"/>
      <c r="N84" s="67"/>
      <c r="O84" s="67"/>
      <c r="P84" s="68"/>
    </row>
    <row r="85" spans="1:16" x14ac:dyDescent="0.25">
      <c r="A85" s="2">
        <v>2004</v>
      </c>
      <c r="B85" s="24">
        <v>65118</v>
      </c>
      <c r="C85" s="29">
        <f t="shared" si="3"/>
        <v>43967.420449999998</v>
      </c>
      <c r="D85" s="25">
        <v>1100737.8541529803</v>
      </c>
      <c r="E85" s="28">
        <v>978530.72954999993</v>
      </c>
      <c r="F85" s="26">
        <v>1165855.8541529803</v>
      </c>
      <c r="G85" s="27">
        <v>1022498.15</v>
      </c>
      <c r="H85" s="5">
        <f t="shared" si="4"/>
        <v>21150.579550000002</v>
      </c>
      <c r="I85" s="10">
        <f t="shared" si="5"/>
        <v>122207.12460298033</v>
      </c>
      <c r="J85" s="6">
        <f t="shared" si="6"/>
        <v>143357.70415298024</v>
      </c>
      <c r="K85" s="66"/>
      <c r="L85" s="67"/>
      <c r="M85" s="67"/>
      <c r="N85" s="67"/>
      <c r="O85" s="67"/>
      <c r="P85" s="68"/>
    </row>
    <row r="86" spans="1:16" x14ac:dyDescent="0.25">
      <c r="A86" s="2">
        <v>2005</v>
      </c>
      <c r="B86" s="24">
        <v>44542</v>
      </c>
      <c r="C86" s="29">
        <f t="shared" si="3"/>
        <v>43967.420449999998</v>
      </c>
      <c r="D86" s="25">
        <v>852670.91192211979</v>
      </c>
      <c r="E86" s="28">
        <v>978530.72954999993</v>
      </c>
      <c r="F86" s="26">
        <v>897212.91192211979</v>
      </c>
      <c r="G86" s="27">
        <v>1022498.15</v>
      </c>
      <c r="H86" s="5">
        <f t="shared" si="4"/>
        <v>574.5795500000022</v>
      </c>
      <c r="I86" s="10">
        <f t="shared" si="5"/>
        <v>-125859.81762788014</v>
      </c>
      <c r="J86" s="6">
        <f t="shared" si="6"/>
        <v>-125285.23807788023</v>
      </c>
      <c r="K86" s="66"/>
      <c r="L86" s="67"/>
      <c r="M86" s="67"/>
      <c r="N86" s="67"/>
      <c r="O86" s="67"/>
      <c r="P86" s="68"/>
    </row>
    <row r="87" spans="1:16" x14ac:dyDescent="0.25">
      <c r="A87" s="2">
        <v>2006</v>
      </c>
      <c r="B87" s="24">
        <v>39824</v>
      </c>
      <c r="C87" s="29">
        <f t="shared" si="3"/>
        <v>43967.420449999998</v>
      </c>
      <c r="D87" s="25">
        <v>765653.53156777995</v>
      </c>
      <c r="E87" s="28">
        <v>978530.72954999993</v>
      </c>
      <c r="F87" s="26">
        <v>805477.53156777995</v>
      </c>
      <c r="G87" s="27">
        <v>1022498.15</v>
      </c>
      <c r="H87" s="5">
        <f t="shared" si="4"/>
        <v>-4143.4204499999978</v>
      </c>
      <c r="I87" s="10">
        <f t="shared" si="5"/>
        <v>-212877.19798221998</v>
      </c>
      <c r="J87" s="6">
        <f t="shared" si="6"/>
        <v>-217020.61843222007</v>
      </c>
      <c r="K87" s="66"/>
      <c r="L87" s="67"/>
      <c r="M87" s="67"/>
      <c r="N87" s="67"/>
      <c r="O87" s="67"/>
      <c r="P87" s="68"/>
    </row>
    <row r="88" spans="1:16" x14ac:dyDescent="0.25">
      <c r="A88" s="2">
        <v>2007</v>
      </c>
      <c r="B88" s="24">
        <v>57290</v>
      </c>
      <c r="C88" s="29">
        <f t="shared" si="3"/>
        <v>43967.420449999998</v>
      </c>
      <c r="D88" s="25">
        <v>2041154.2903173394</v>
      </c>
      <c r="E88" s="28">
        <v>978530.72954999993</v>
      </c>
      <c r="F88" s="26">
        <v>2098444.2903173394</v>
      </c>
      <c r="G88" s="27">
        <v>1022498.15</v>
      </c>
      <c r="H88" s="5">
        <f t="shared" si="4"/>
        <v>13322.579550000002</v>
      </c>
      <c r="I88" s="10">
        <f t="shared" si="5"/>
        <v>1062623.5607673395</v>
      </c>
      <c r="J88" s="6">
        <f t="shared" si="6"/>
        <v>1075946.1403173395</v>
      </c>
      <c r="K88" s="66"/>
      <c r="L88" s="67"/>
      <c r="M88" s="67"/>
      <c r="N88" s="67"/>
      <c r="O88" s="67"/>
      <c r="P88" s="68"/>
    </row>
    <row r="89" spans="1:16" x14ac:dyDescent="0.25">
      <c r="A89" s="2">
        <v>2008</v>
      </c>
      <c r="B89" s="24">
        <v>40525</v>
      </c>
      <c r="C89" s="29">
        <f t="shared" si="3"/>
        <v>43967.420449999998</v>
      </c>
      <c r="D89" s="25">
        <v>663732.20172965992</v>
      </c>
      <c r="E89" s="28">
        <v>978530.72954999993</v>
      </c>
      <c r="F89" s="26">
        <v>704257.20172965992</v>
      </c>
      <c r="G89" s="27">
        <v>1022498.15</v>
      </c>
      <c r="H89" s="5">
        <f t="shared" si="4"/>
        <v>-3442.4204499999978</v>
      </c>
      <c r="I89" s="10">
        <f t="shared" si="5"/>
        <v>-314798.52782034001</v>
      </c>
      <c r="J89" s="6">
        <f t="shared" si="6"/>
        <v>-318240.9482703401</v>
      </c>
      <c r="K89" s="66"/>
      <c r="L89" s="67"/>
      <c r="M89" s="67"/>
      <c r="N89" s="67"/>
      <c r="O89" s="67"/>
      <c r="P89" s="68"/>
    </row>
    <row r="90" spans="1:16" x14ac:dyDescent="0.25">
      <c r="A90" s="2">
        <v>2009</v>
      </c>
      <c r="B90" s="24">
        <v>43126</v>
      </c>
      <c r="C90" s="29">
        <f t="shared" si="3"/>
        <v>43967.420449999998</v>
      </c>
      <c r="D90" s="25">
        <v>792687.35830532014</v>
      </c>
      <c r="E90" s="28">
        <v>978530.72954999993</v>
      </c>
      <c r="F90" s="26">
        <v>835813.35830532014</v>
      </c>
      <c r="G90" s="27">
        <v>1022498.15</v>
      </c>
      <c r="H90" s="5">
        <f t="shared" si="4"/>
        <v>-841.4204499999978</v>
      </c>
      <c r="I90" s="10">
        <f t="shared" si="5"/>
        <v>-185843.37124467979</v>
      </c>
      <c r="J90" s="6">
        <f t="shared" si="6"/>
        <v>-186684.79169467988</v>
      </c>
      <c r="K90" s="66"/>
      <c r="L90" s="67"/>
      <c r="M90" s="67"/>
      <c r="N90" s="67"/>
      <c r="O90" s="67"/>
      <c r="P90" s="68"/>
    </row>
    <row r="91" spans="1:16" x14ac:dyDescent="0.25">
      <c r="A91" s="2">
        <v>2010</v>
      </c>
      <c r="B91" s="43">
        <f>AVERAGE(B86:B90)</f>
        <v>45061.4</v>
      </c>
      <c r="C91" s="29">
        <f t="shared" si="3"/>
        <v>43967.420449999998</v>
      </c>
      <c r="D91" s="25">
        <v>589480.86402329756</v>
      </c>
      <c r="E91" s="28">
        <v>978530.72954999993</v>
      </c>
      <c r="F91" s="26">
        <v>634542.2640232977</v>
      </c>
      <c r="G91" s="27">
        <v>1022498.15</v>
      </c>
      <c r="H91" s="7">
        <f t="shared" si="4"/>
        <v>1093.9795500000037</v>
      </c>
      <c r="I91" s="11">
        <f t="shared" si="5"/>
        <v>-389049.86552670237</v>
      </c>
      <c r="J91" s="8">
        <f t="shared" si="6"/>
        <v>-387955.88597670232</v>
      </c>
      <c r="K91" s="69"/>
      <c r="L91" s="70"/>
      <c r="M91" s="70"/>
      <c r="N91" s="70"/>
      <c r="O91" s="70"/>
      <c r="P91" s="71"/>
    </row>
  </sheetData>
  <mergeCells count="2">
    <mergeCell ref="J3:O28"/>
    <mergeCell ref="K65:P91"/>
  </mergeCells>
  <phoneticPr fontId="2" type="noConversion"/>
  <pageMargins left="0.7" right="0.7" top="0.75" bottom="0.75" header="0.3" footer="0.3"/>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abSelected="1" zoomScaleNormal="100" workbookViewId="0">
      <selection activeCell="R21" sqref="R21"/>
    </sheetView>
  </sheetViews>
  <sheetFormatPr defaultColWidth="8.85546875" defaultRowHeight="15" x14ac:dyDescent="0.25"/>
  <cols>
    <col min="2" max="3" width="9.7109375" customWidth="1"/>
    <col min="4" max="4" width="11" bestFit="1" customWidth="1"/>
    <col min="5" max="5" width="15" bestFit="1" customWidth="1"/>
    <col min="7" max="7" width="14.42578125" bestFit="1" customWidth="1"/>
    <col min="8" max="8" width="12.140625" bestFit="1" customWidth="1"/>
    <col min="9" max="9" width="18.85546875" bestFit="1" customWidth="1"/>
    <col min="13" max="13" width="10.28515625" customWidth="1"/>
    <col min="14" max="14" width="11" customWidth="1"/>
    <col min="15" max="15" width="11.28515625" customWidth="1"/>
    <col min="16" max="16" width="14" customWidth="1"/>
  </cols>
  <sheetData>
    <row r="1" spans="1:16" x14ac:dyDescent="0.25">
      <c r="A1" s="1" t="s">
        <v>19</v>
      </c>
    </row>
    <row r="2" spans="1:16" x14ac:dyDescent="0.25">
      <c r="A2" s="15" t="s">
        <v>16</v>
      </c>
      <c r="B2" s="3" t="s">
        <v>23</v>
      </c>
      <c r="C2" s="3" t="s">
        <v>20</v>
      </c>
      <c r="D2" s="3" t="s">
        <v>13</v>
      </c>
      <c r="E2" s="3" t="s">
        <v>21</v>
      </c>
      <c r="F2" s="3" t="s">
        <v>12</v>
      </c>
      <c r="G2" s="19" t="s">
        <v>14</v>
      </c>
      <c r="H2" s="20" t="s">
        <v>24</v>
      </c>
      <c r="I2" s="22" t="s">
        <v>22</v>
      </c>
      <c r="J2" s="45" t="s">
        <v>30</v>
      </c>
      <c r="K2" s="64"/>
      <c r="L2" s="64"/>
      <c r="M2" s="64"/>
      <c r="N2" s="64"/>
      <c r="O2" s="64"/>
      <c r="P2" s="65"/>
    </row>
    <row r="3" spans="1:16" x14ac:dyDescent="0.25">
      <c r="A3" s="16">
        <v>1986</v>
      </c>
      <c r="B3" s="4">
        <v>271543.83240237797</v>
      </c>
      <c r="C3" s="4">
        <v>191104.67367574628</v>
      </c>
      <c r="D3" s="2"/>
      <c r="E3" s="2"/>
      <c r="F3" s="17">
        <v>715201.10847250174</v>
      </c>
      <c r="G3" s="5">
        <f>B3-F3</f>
        <v>-443657.27607012377</v>
      </c>
      <c r="H3" s="18"/>
      <c r="I3" s="23"/>
      <c r="J3" s="66"/>
      <c r="K3" s="67"/>
      <c r="L3" s="67"/>
      <c r="M3" s="67"/>
      <c r="N3" s="67"/>
      <c r="O3" s="67"/>
      <c r="P3" s="68"/>
    </row>
    <row r="4" spans="1:16" x14ac:dyDescent="0.25">
      <c r="A4" s="16">
        <v>1987</v>
      </c>
      <c r="B4" s="4">
        <v>392318.32837204798</v>
      </c>
      <c r="C4" s="4">
        <v>272264.13435920258</v>
      </c>
      <c r="D4" s="3"/>
      <c r="E4" s="3"/>
      <c r="F4" s="17">
        <v>715201.10847250174</v>
      </c>
      <c r="G4" s="5">
        <f t="shared" ref="G4:G26" si="0">B4-F4</f>
        <v>-322882.78010045376</v>
      </c>
      <c r="H4" s="18"/>
      <c r="I4" s="23"/>
      <c r="J4" s="66"/>
      <c r="K4" s="67"/>
      <c r="L4" s="67"/>
      <c r="M4" s="67"/>
      <c r="N4" s="67"/>
      <c r="O4" s="67"/>
      <c r="P4" s="68"/>
    </row>
    <row r="5" spans="1:16" x14ac:dyDescent="0.25">
      <c r="A5" s="16">
        <v>1988</v>
      </c>
      <c r="B5" s="4">
        <v>470948.1660524141</v>
      </c>
      <c r="C5" s="4">
        <v>344283.99270029599</v>
      </c>
      <c r="D5" s="4">
        <f>AVERAGE(B3:B5)</f>
        <v>378270.10894228006</v>
      </c>
      <c r="E5" s="4"/>
      <c r="F5" s="17">
        <v>715201.10847250174</v>
      </c>
      <c r="G5" s="5">
        <f t="shared" si="0"/>
        <v>-244252.94242008764</v>
      </c>
      <c r="H5" s="10">
        <f>D5-F5</f>
        <v>-336930.99953022168</v>
      </c>
      <c r="I5" s="23"/>
      <c r="J5" s="66"/>
      <c r="K5" s="67"/>
      <c r="L5" s="67"/>
      <c r="M5" s="67"/>
      <c r="N5" s="67"/>
      <c r="O5" s="67"/>
      <c r="P5" s="68"/>
    </row>
    <row r="6" spans="1:16" x14ac:dyDescent="0.25">
      <c r="A6" s="16">
        <v>1989</v>
      </c>
      <c r="B6" s="4">
        <v>312445.13426938397</v>
      </c>
      <c r="C6" s="4">
        <v>233639.60691258113</v>
      </c>
      <c r="D6" s="4">
        <f t="shared" ref="D6:D26" si="1">AVERAGE(B4:B6)</f>
        <v>391903.87623128202</v>
      </c>
      <c r="E6" s="4"/>
      <c r="F6" s="17">
        <v>715201.10847250174</v>
      </c>
      <c r="G6" s="5">
        <f t="shared" si="0"/>
        <v>-402755.97420311777</v>
      </c>
      <c r="H6" s="10">
        <f t="shared" ref="H6:H26" si="2">D6-F6</f>
        <v>-323297.23224121972</v>
      </c>
      <c r="I6" s="23"/>
      <c r="J6" s="66"/>
      <c r="K6" s="67"/>
      <c r="L6" s="67"/>
      <c r="M6" s="67"/>
      <c r="N6" s="67"/>
      <c r="O6" s="67"/>
      <c r="P6" s="68"/>
    </row>
    <row r="7" spans="1:16" x14ac:dyDescent="0.25">
      <c r="A7" s="16">
        <v>1990</v>
      </c>
      <c r="B7" s="4">
        <v>348072.97187821992</v>
      </c>
      <c r="C7" s="4">
        <v>234468.69732094544</v>
      </c>
      <c r="D7" s="4">
        <f t="shared" si="1"/>
        <v>377155.42406667263</v>
      </c>
      <c r="E7" s="4">
        <f>(SUM(B3:B7)-MIN(B3:B7)-MAX(B3:B7))/3</f>
        <v>350945.47817321727</v>
      </c>
      <c r="F7" s="17">
        <v>715201.10847250174</v>
      </c>
      <c r="G7" s="5">
        <f t="shared" si="0"/>
        <v>-367128.13659428182</v>
      </c>
      <c r="H7" s="10">
        <f t="shared" si="2"/>
        <v>-338045.68440582912</v>
      </c>
      <c r="I7" s="6">
        <f>E7-F7</f>
        <v>-364255.63029928447</v>
      </c>
      <c r="J7" s="66"/>
      <c r="K7" s="67"/>
      <c r="L7" s="67"/>
      <c r="M7" s="67"/>
      <c r="N7" s="67"/>
      <c r="O7" s="67"/>
      <c r="P7" s="68"/>
    </row>
    <row r="8" spans="1:16" x14ac:dyDescent="0.25">
      <c r="A8" s="16">
        <v>1991</v>
      </c>
      <c r="B8" s="4">
        <v>431672.29124119988</v>
      </c>
      <c r="C8" s="4">
        <v>278474.59537578688</v>
      </c>
      <c r="D8" s="4">
        <f t="shared" si="1"/>
        <v>364063.4657962679</v>
      </c>
      <c r="E8" s="4">
        <f t="shared" ref="E8:E26" si="3">(SUM(B4:B8)-MIN(B4:B8)-MAX(B4:B8))/3</f>
        <v>390687.86383048928</v>
      </c>
      <c r="F8" s="17">
        <v>715201.10847250174</v>
      </c>
      <c r="G8" s="5">
        <f t="shared" si="0"/>
        <v>-283528.81723130186</v>
      </c>
      <c r="H8" s="10">
        <f t="shared" si="2"/>
        <v>-351137.64267623384</v>
      </c>
      <c r="I8" s="6">
        <f t="shared" ref="I8:I26" si="4">E8-F8</f>
        <v>-324513.24464201246</v>
      </c>
      <c r="J8" s="66"/>
      <c r="K8" s="67"/>
      <c r="L8" s="67"/>
      <c r="M8" s="67"/>
      <c r="N8" s="67"/>
      <c r="O8" s="67"/>
      <c r="P8" s="68"/>
    </row>
    <row r="9" spans="1:16" x14ac:dyDescent="0.25">
      <c r="A9" s="16">
        <v>1992</v>
      </c>
      <c r="B9" s="4">
        <v>473269.61626446003</v>
      </c>
      <c r="C9" s="4">
        <v>356891.20321343874</v>
      </c>
      <c r="D9" s="4">
        <f t="shared" si="1"/>
        <v>417671.62646129326</v>
      </c>
      <c r="E9" s="4">
        <f t="shared" si="3"/>
        <v>416897.80972394469</v>
      </c>
      <c r="F9" s="17">
        <v>715201.10847250174</v>
      </c>
      <c r="G9" s="5">
        <f t="shared" si="0"/>
        <v>-241931.49220804172</v>
      </c>
      <c r="H9" s="10">
        <f t="shared" si="2"/>
        <v>-297529.48201120849</v>
      </c>
      <c r="I9" s="6">
        <f t="shared" si="4"/>
        <v>-298303.29874855705</v>
      </c>
      <c r="J9" s="66"/>
      <c r="K9" s="67"/>
      <c r="L9" s="67"/>
      <c r="M9" s="67"/>
      <c r="N9" s="67"/>
      <c r="O9" s="67"/>
      <c r="P9" s="68"/>
    </row>
    <row r="10" spans="1:16" x14ac:dyDescent="0.25">
      <c r="A10" s="16">
        <v>1993</v>
      </c>
      <c r="B10" s="4">
        <v>345347.1861480801</v>
      </c>
      <c r="C10" s="4">
        <v>263612.72463424469</v>
      </c>
      <c r="D10" s="4">
        <f t="shared" si="1"/>
        <v>416763.03121791332</v>
      </c>
      <c r="E10" s="4">
        <f t="shared" si="3"/>
        <v>375030.81642250001</v>
      </c>
      <c r="F10" s="17">
        <v>715201.10847250174</v>
      </c>
      <c r="G10" s="5">
        <f t="shared" si="0"/>
        <v>-369853.92232442164</v>
      </c>
      <c r="H10" s="10">
        <f t="shared" si="2"/>
        <v>-298438.07725458842</v>
      </c>
      <c r="I10" s="6">
        <f t="shared" si="4"/>
        <v>-340170.29205000174</v>
      </c>
      <c r="J10" s="66"/>
      <c r="K10" s="67"/>
      <c r="L10" s="67"/>
      <c r="M10" s="67"/>
      <c r="N10" s="67"/>
      <c r="O10" s="67"/>
      <c r="P10" s="68"/>
    </row>
    <row r="11" spans="1:16" x14ac:dyDescent="0.25">
      <c r="A11" s="16">
        <v>1994</v>
      </c>
      <c r="B11" s="4">
        <v>379851.76422591996</v>
      </c>
      <c r="C11" s="4">
        <v>294734.2528018931</v>
      </c>
      <c r="D11" s="4">
        <f t="shared" si="1"/>
        <v>399489.52221282007</v>
      </c>
      <c r="E11" s="4">
        <f t="shared" si="3"/>
        <v>386532.34244844661</v>
      </c>
      <c r="F11" s="17">
        <v>715201.10847250174</v>
      </c>
      <c r="G11" s="5">
        <f t="shared" si="0"/>
        <v>-335349.34424658178</v>
      </c>
      <c r="H11" s="10">
        <f t="shared" si="2"/>
        <v>-315711.58625968167</v>
      </c>
      <c r="I11" s="6">
        <f t="shared" si="4"/>
        <v>-328668.76602405513</v>
      </c>
      <c r="J11" s="66"/>
      <c r="K11" s="67"/>
      <c r="L11" s="67"/>
      <c r="M11" s="67"/>
      <c r="N11" s="67"/>
      <c r="O11" s="67"/>
      <c r="P11" s="68"/>
    </row>
    <row r="12" spans="1:16" x14ac:dyDescent="0.25">
      <c r="A12" s="16">
        <v>1995</v>
      </c>
      <c r="B12" s="4">
        <v>473873.04185604007</v>
      </c>
      <c r="C12" s="4">
        <v>341104.31032183778</v>
      </c>
      <c r="D12" s="4">
        <f t="shared" si="1"/>
        <v>399690.66407668003</v>
      </c>
      <c r="E12" s="4">
        <f t="shared" si="3"/>
        <v>428264.55724385992</v>
      </c>
      <c r="F12" s="17">
        <v>715201.10847250174</v>
      </c>
      <c r="G12" s="5">
        <f t="shared" si="0"/>
        <v>-241328.06661646167</v>
      </c>
      <c r="H12" s="10">
        <f t="shared" si="2"/>
        <v>-315510.44439582172</v>
      </c>
      <c r="I12" s="6">
        <f t="shared" si="4"/>
        <v>-286936.55122864182</v>
      </c>
      <c r="J12" s="66"/>
      <c r="K12" s="67"/>
      <c r="L12" s="67"/>
      <c r="M12" s="67"/>
      <c r="N12" s="67"/>
      <c r="O12" s="67"/>
      <c r="P12" s="68"/>
    </row>
    <row r="13" spans="1:16" x14ac:dyDescent="0.25">
      <c r="A13" s="16">
        <v>1996</v>
      </c>
      <c r="B13" s="4">
        <v>402086.19582713989</v>
      </c>
      <c r="C13" s="4">
        <v>311278.2380490232</v>
      </c>
      <c r="D13" s="4">
        <f t="shared" si="1"/>
        <v>418603.66730303335</v>
      </c>
      <c r="E13" s="4">
        <f t="shared" si="3"/>
        <v>418402.52543917339</v>
      </c>
      <c r="F13" s="17">
        <v>715201.10847250174</v>
      </c>
      <c r="G13" s="5">
        <f t="shared" si="0"/>
        <v>-313114.91264536185</v>
      </c>
      <c r="H13" s="10">
        <f t="shared" si="2"/>
        <v>-296597.44116946839</v>
      </c>
      <c r="I13" s="6">
        <f t="shared" si="4"/>
        <v>-296798.58303332835</v>
      </c>
      <c r="J13" s="66"/>
      <c r="K13" s="67"/>
      <c r="L13" s="67"/>
      <c r="M13" s="67"/>
      <c r="N13" s="67"/>
      <c r="O13" s="67"/>
      <c r="P13" s="68"/>
    </row>
    <row r="14" spans="1:16" x14ac:dyDescent="0.25">
      <c r="A14" s="16">
        <v>1997</v>
      </c>
      <c r="B14" s="4">
        <v>452986.37964640197</v>
      </c>
      <c r="C14" s="4">
        <v>306988.45429822494</v>
      </c>
      <c r="D14" s="4">
        <f t="shared" si="1"/>
        <v>442981.87244319404</v>
      </c>
      <c r="E14" s="4">
        <f t="shared" si="3"/>
        <v>411641.44656648726</v>
      </c>
      <c r="F14" s="17">
        <v>715201.10847250174</v>
      </c>
      <c r="G14" s="5">
        <f t="shared" si="0"/>
        <v>-262214.72882609977</v>
      </c>
      <c r="H14" s="10">
        <f t="shared" si="2"/>
        <v>-272219.23602930771</v>
      </c>
      <c r="I14" s="6">
        <f t="shared" si="4"/>
        <v>-303559.66190601449</v>
      </c>
      <c r="J14" s="66"/>
      <c r="K14" s="67"/>
      <c r="L14" s="67"/>
      <c r="M14" s="67"/>
      <c r="N14" s="67"/>
      <c r="O14" s="67"/>
      <c r="P14" s="68"/>
    </row>
    <row r="15" spans="1:16" x14ac:dyDescent="0.25">
      <c r="A15" s="16">
        <v>1998</v>
      </c>
      <c r="B15" s="4">
        <v>346023.71396445989</v>
      </c>
      <c r="C15" s="4">
        <v>262781.10432028613</v>
      </c>
      <c r="D15" s="4">
        <f t="shared" si="1"/>
        <v>400365.42981266725</v>
      </c>
      <c r="E15" s="4">
        <f t="shared" si="3"/>
        <v>411641.44656648726</v>
      </c>
      <c r="F15" s="17">
        <v>715201.10847250174</v>
      </c>
      <c r="G15" s="5">
        <f t="shared" si="0"/>
        <v>-369177.39450804185</v>
      </c>
      <c r="H15" s="10">
        <f t="shared" si="2"/>
        <v>-314835.67865983449</v>
      </c>
      <c r="I15" s="6">
        <f t="shared" si="4"/>
        <v>-303559.66190601449</v>
      </c>
      <c r="J15" s="66"/>
      <c r="K15" s="67"/>
      <c r="L15" s="67"/>
      <c r="M15" s="67"/>
      <c r="N15" s="67"/>
      <c r="O15" s="67"/>
      <c r="P15" s="68"/>
    </row>
    <row r="16" spans="1:16" x14ac:dyDescent="0.25">
      <c r="A16" s="16">
        <v>1999</v>
      </c>
      <c r="B16" s="4">
        <v>520942.99571160792</v>
      </c>
      <c r="C16" s="4">
        <v>419915.17995979096</v>
      </c>
      <c r="D16" s="4">
        <f t="shared" si="1"/>
        <v>439984.36310748989</v>
      </c>
      <c r="E16" s="4">
        <f t="shared" si="3"/>
        <v>442981.87244319404</v>
      </c>
      <c r="F16" s="17">
        <v>715201.10847250174</v>
      </c>
      <c r="G16" s="5">
        <f t="shared" si="0"/>
        <v>-194258.11276089383</v>
      </c>
      <c r="H16" s="10">
        <f t="shared" si="2"/>
        <v>-275216.74536501186</v>
      </c>
      <c r="I16" s="6">
        <f t="shared" si="4"/>
        <v>-272219.23602930771</v>
      </c>
      <c r="J16" s="66"/>
      <c r="K16" s="67"/>
      <c r="L16" s="67"/>
      <c r="M16" s="67"/>
      <c r="N16" s="67"/>
      <c r="O16" s="67"/>
      <c r="P16" s="68"/>
    </row>
    <row r="17" spans="1:16" x14ac:dyDescent="0.25">
      <c r="A17" s="16">
        <v>2000</v>
      </c>
      <c r="B17" s="4">
        <v>717413.65904430812</v>
      </c>
      <c r="C17" s="4">
        <v>537403.13443272701</v>
      </c>
      <c r="D17" s="4">
        <f t="shared" si="1"/>
        <v>528126.78957345861</v>
      </c>
      <c r="E17" s="4">
        <f t="shared" si="3"/>
        <v>458671.85706171655</v>
      </c>
      <c r="F17" s="17">
        <v>715201.10847250174</v>
      </c>
      <c r="G17" s="5">
        <f t="shared" si="0"/>
        <v>2212.5505718063796</v>
      </c>
      <c r="H17" s="10">
        <f t="shared" si="2"/>
        <v>-187074.31889904314</v>
      </c>
      <c r="I17" s="6">
        <f t="shared" si="4"/>
        <v>-256529.25141078519</v>
      </c>
      <c r="J17" s="66"/>
      <c r="K17" s="67"/>
      <c r="L17" s="67"/>
      <c r="M17" s="67"/>
      <c r="N17" s="67"/>
      <c r="O17" s="67"/>
      <c r="P17" s="68"/>
    </row>
    <row r="18" spans="1:16" x14ac:dyDescent="0.25">
      <c r="A18" s="16">
        <v>2001</v>
      </c>
      <c r="B18" s="4">
        <v>566184.12791254185</v>
      </c>
      <c r="C18" s="4">
        <v>414711.64887518703</v>
      </c>
      <c r="D18" s="4">
        <f t="shared" si="1"/>
        <v>601513.59422281932</v>
      </c>
      <c r="E18" s="4">
        <f t="shared" si="3"/>
        <v>513371.16775685054</v>
      </c>
      <c r="F18" s="17">
        <v>715201.10847250174</v>
      </c>
      <c r="G18" s="5">
        <f t="shared" si="0"/>
        <v>-149016.98055995989</v>
      </c>
      <c r="H18" s="10">
        <f t="shared" si="2"/>
        <v>-113687.51424968243</v>
      </c>
      <c r="I18" s="6">
        <f t="shared" si="4"/>
        <v>-201829.9407156512</v>
      </c>
      <c r="J18" s="66"/>
      <c r="K18" s="67"/>
      <c r="L18" s="67"/>
      <c r="M18" s="67"/>
      <c r="N18" s="67"/>
      <c r="O18" s="67"/>
      <c r="P18" s="68"/>
    </row>
    <row r="19" spans="1:16" x14ac:dyDescent="0.25">
      <c r="A19" s="16">
        <v>2002</v>
      </c>
      <c r="B19" s="4">
        <v>641784.92875698023</v>
      </c>
      <c r="C19" s="4">
        <v>447840.77275717165</v>
      </c>
      <c r="D19" s="4">
        <f t="shared" si="1"/>
        <v>641794.23857127677</v>
      </c>
      <c r="E19" s="4">
        <f t="shared" si="3"/>
        <v>576304.01746037661</v>
      </c>
      <c r="F19" s="17">
        <v>715201.10847250174</v>
      </c>
      <c r="G19" s="5">
        <f t="shared" si="0"/>
        <v>-73416.179715521517</v>
      </c>
      <c r="H19" s="10">
        <f t="shared" si="2"/>
        <v>-73406.869901224971</v>
      </c>
      <c r="I19" s="6">
        <f t="shared" si="4"/>
        <v>-138897.09101212514</v>
      </c>
      <c r="J19" s="66"/>
      <c r="K19" s="67"/>
      <c r="L19" s="67"/>
      <c r="M19" s="67"/>
      <c r="N19" s="67"/>
      <c r="O19" s="67"/>
      <c r="P19" s="68"/>
    </row>
    <row r="20" spans="1:16" x14ac:dyDescent="0.25">
      <c r="A20" s="16">
        <v>2003</v>
      </c>
      <c r="B20" s="4">
        <v>819023.74018294783</v>
      </c>
      <c r="C20" s="4">
        <v>527276.7695439544</v>
      </c>
      <c r="D20" s="4">
        <f t="shared" si="1"/>
        <v>675664.26561748993</v>
      </c>
      <c r="E20" s="4">
        <f t="shared" si="3"/>
        <v>641794.23857127677</v>
      </c>
      <c r="F20" s="17">
        <v>715201.10847250174</v>
      </c>
      <c r="G20" s="5">
        <f t="shared" si="0"/>
        <v>103822.63171044609</v>
      </c>
      <c r="H20" s="10">
        <f t="shared" si="2"/>
        <v>-39536.842855011811</v>
      </c>
      <c r="I20" s="6">
        <f t="shared" si="4"/>
        <v>-73406.869901224971</v>
      </c>
      <c r="J20" s="66"/>
      <c r="K20" s="67"/>
      <c r="L20" s="67"/>
      <c r="M20" s="67"/>
      <c r="N20" s="67"/>
      <c r="O20" s="67"/>
      <c r="P20" s="68"/>
    </row>
    <row r="21" spans="1:16" x14ac:dyDescent="0.25">
      <c r="A21" s="16">
        <v>2004</v>
      </c>
      <c r="B21" s="4">
        <v>407635.56384641002</v>
      </c>
      <c r="C21" s="4">
        <v>294421.9116575825</v>
      </c>
      <c r="D21" s="4">
        <f t="shared" si="1"/>
        <v>622814.74426211265</v>
      </c>
      <c r="E21" s="4">
        <f t="shared" si="3"/>
        <v>641794.23857127677</v>
      </c>
      <c r="F21" s="17">
        <v>715201.10847250174</v>
      </c>
      <c r="G21" s="5">
        <f t="shared" si="0"/>
        <v>-307565.54462609172</v>
      </c>
      <c r="H21" s="10">
        <f t="shared" si="2"/>
        <v>-92386.364210389089</v>
      </c>
      <c r="I21" s="6">
        <f t="shared" si="4"/>
        <v>-73406.869901224971</v>
      </c>
      <c r="J21" s="66"/>
      <c r="K21" s="67"/>
      <c r="L21" s="67"/>
      <c r="M21" s="67"/>
      <c r="N21" s="67"/>
      <c r="O21" s="67"/>
      <c r="P21" s="68"/>
    </row>
    <row r="22" spans="1:16" x14ac:dyDescent="0.25">
      <c r="A22" s="16">
        <v>2005</v>
      </c>
      <c r="B22" s="4">
        <v>591725.43213226588</v>
      </c>
      <c r="C22" s="4">
        <v>470386.03333286248</v>
      </c>
      <c r="D22" s="4">
        <f t="shared" si="1"/>
        <v>606128.24538720783</v>
      </c>
      <c r="E22" s="4">
        <f t="shared" si="3"/>
        <v>599898.16293392936</v>
      </c>
      <c r="F22" s="17">
        <v>715201.10847250174</v>
      </c>
      <c r="G22" s="5">
        <f t="shared" si="0"/>
        <v>-123475.67634023586</v>
      </c>
      <c r="H22" s="10">
        <f t="shared" si="2"/>
        <v>-109072.86308529391</v>
      </c>
      <c r="I22" s="6">
        <f t="shared" si="4"/>
        <v>-115302.94553857238</v>
      </c>
      <c r="J22" s="66"/>
      <c r="K22" s="67"/>
      <c r="L22" s="67"/>
      <c r="M22" s="67"/>
      <c r="N22" s="67"/>
      <c r="O22" s="67"/>
      <c r="P22" s="68"/>
    </row>
    <row r="23" spans="1:16" x14ac:dyDescent="0.25">
      <c r="A23" s="16">
        <v>2006</v>
      </c>
      <c r="B23" s="4">
        <v>691806.70410578407</v>
      </c>
      <c r="C23" s="4">
        <v>544626.21768405742</v>
      </c>
      <c r="D23" s="4">
        <f t="shared" si="1"/>
        <v>563722.56669481995</v>
      </c>
      <c r="E23" s="4">
        <f t="shared" si="3"/>
        <v>641772.35499834351</v>
      </c>
      <c r="F23" s="17">
        <v>715201.10847250174</v>
      </c>
      <c r="G23" s="5">
        <f t="shared" si="0"/>
        <v>-23394.404366717674</v>
      </c>
      <c r="H23" s="10">
        <f t="shared" si="2"/>
        <v>-151478.54177768179</v>
      </c>
      <c r="I23" s="6">
        <f t="shared" si="4"/>
        <v>-73428.753474158235</v>
      </c>
      <c r="J23" s="66"/>
      <c r="K23" s="67"/>
      <c r="L23" s="67"/>
      <c r="M23" s="67"/>
      <c r="N23" s="67"/>
      <c r="O23" s="67"/>
      <c r="P23" s="68"/>
    </row>
    <row r="24" spans="1:16" x14ac:dyDescent="0.25">
      <c r="A24" s="16">
        <v>2007</v>
      </c>
      <c r="B24" s="4">
        <v>942032.18485149008</v>
      </c>
      <c r="C24" s="4">
        <v>742814.0899827804</v>
      </c>
      <c r="D24" s="4">
        <f t="shared" si="1"/>
        <v>741854.77369651338</v>
      </c>
      <c r="E24" s="4">
        <f t="shared" si="3"/>
        <v>700851.95880699938</v>
      </c>
      <c r="F24" s="17">
        <v>715201.10847250174</v>
      </c>
      <c r="G24" s="5">
        <f t="shared" si="0"/>
        <v>226831.07637898833</v>
      </c>
      <c r="H24" s="10">
        <f t="shared" si="2"/>
        <v>26653.665224011638</v>
      </c>
      <c r="I24" s="6">
        <f t="shared" si="4"/>
        <v>-14349.149665502366</v>
      </c>
      <c r="J24" s="66"/>
      <c r="K24" s="67"/>
      <c r="L24" s="67"/>
      <c r="M24" s="67"/>
      <c r="N24" s="67"/>
      <c r="O24" s="67"/>
      <c r="P24" s="68"/>
    </row>
    <row r="25" spans="1:16" x14ac:dyDescent="0.25">
      <c r="A25" s="16">
        <v>2008</v>
      </c>
      <c r="B25" s="4">
        <v>601027.13613891217</v>
      </c>
      <c r="C25" s="4">
        <v>414909.8891216073</v>
      </c>
      <c r="D25" s="4">
        <f t="shared" si="1"/>
        <v>744955.34169872885</v>
      </c>
      <c r="E25" s="4">
        <f t="shared" si="3"/>
        <v>628186.42412565404</v>
      </c>
      <c r="F25" s="17">
        <v>715201.10847250174</v>
      </c>
      <c r="G25" s="5">
        <f t="shared" si="0"/>
        <v>-114173.97233358957</v>
      </c>
      <c r="H25" s="10">
        <f t="shared" si="2"/>
        <v>29754.233226227108</v>
      </c>
      <c r="I25" s="6">
        <f t="shared" si="4"/>
        <v>-87014.684346847702</v>
      </c>
      <c r="J25" s="66"/>
      <c r="K25" s="67"/>
      <c r="L25" s="67"/>
      <c r="M25" s="67"/>
      <c r="N25" s="67"/>
      <c r="O25" s="67"/>
      <c r="P25" s="68"/>
    </row>
    <row r="26" spans="1:16" x14ac:dyDescent="0.25">
      <c r="A26" s="16">
        <v>2009</v>
      </c>
      <c r="B26" s="4">
        <v>317136.86065349798</v>
      </c>
      <c r="C26" s="4">
        <v>251015.85401546943</v>
      </c>
      <c r="D26" s="4">
        <f t="shared" si="1"/>
        <v>620065.39388130012</v>
      </c>
      <c r="E26" s="4">
        <f t="shared" si="3"/>
        <v>628186.42412565404</v>
      </c>
      <c r="F26" s="17">
        <v>715201.10847250174</v>
      </c>
      <c r="G26" s="7">
        <f t="shared" si="0"/>
        <v>-398064.24781900377</v>
      </c>
      <c r="H26" s="11">
        <f t="shared" si="2"/>
        <v>-95135.714591201628</v>
      </c>
      <c r="I26" s="8">
        <f t="shared" si="4"/>
        <v>-87014.684346847702</v>
      </c>
      <c r="J26" s="69"/>
      <c r="K26" s="70"/>
      <c r="L26" s="70"/>
      <c r="M26" s="70"/>
      <c r="N26" s="70"/>
      <c r="O26" s="70"/>
      <c r="P26" s="71"/>
    </row>
  </sheetData>
  <mergeCells count="1">
    <mergeCell ref="J2:P26"/>
  </mergeCells>
  <phoneticPr fontId="2" type="noConversion"/>
  <pageMargins left="0.7" right="0.7" top="0.75" bottom="0.75" header="0.3" footer="0.3"/>
  <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vt:lpstr>
      <vt:lpstr>Dolphin</vt:lpstr>
      <vt:lpstr>Wahoo</vt:lpstr>
      <vt:lpstr>Gray Snapper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Errigo</dc:creator>
  <cp:lastModifiedBy>Mike Errigo</cp:lastModifiedBy>
  <cp:lastPrinted>2011-05-24T18:37:14Z</cp:lastPrinted>
  <dcterms:created xsi:type="dcterms:W3CDTF">2011-05-23T15:00:22Z</dcterms:created>
  <dcterms:modified xsi:type="dcterms:W3CDTF">2011-06-02T13:38:35Z</dcterms:modified>
</cp:coreProperties>
</file>