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90" windowWidth="19440" windowHeight="12240" firstSheet="1" activeTab="3"/>
  </bookViews>
  <sheets>
    <sheet name="README" sheetId="5" r:id="rId1"/>
    <sheet name="Landings Calendar Year" sheetId="1" r:id="rId2"/>
    <sheet name="Calendar Year Graphs" sheetId="3" r:id="rId3"/>
    <sheet name="Landings Fishing Year" sheetId="6" r:id="rId4"/>
  </sheets>
  <definedNames>
    <definedName name="_xlnm._FilterDatabase" localSheetId="2" hidden="1">'Calendar Year Graphs'!$A$1:$D$1006323</definedName>
  </definedNames>
  <calcPr calcId="145621"/>
</workbook>
</file>

<file path=xl/calcChain.xml><?xml version="1.0" encoding="utf-8"?>
<calcChain xmlns="http://schemas.openxmlformats.org/spreadsheetml/2006/main">
  <c r="K3" i="6"/>
  <c r="L3"/>
  <c r="M3"/>
  <c r="K4"/>
  <c r="L4"/>
  <c r="M4"/>
  <c r="K5"/>
  <c r="L5"/>
  <c r="M5"/>
  <c r="K6"/>
  <c r="L6"/>
  <c r="M6"/>
  <c r="K7"/>
  <c r="L7"/>
  <c r="M7"/>
  <c r="K8"/>
  <c r="L8"/>
  <c r="M8"/>
  <c r="K9"/>
  <c r="L9"/>
  <c r="M9"/>
  <c r="K10"/>
  <c r="L10"/>
  <c r="M10"/>
  <c r="K11"/>
  <c r="L11"/>
  <c r="M11"/>
  <c r="K12"/>
  <c r="L12"/>
  <c r="M12"/>
  <c r="K13"/>
  <c r="L13"/>
  <c r="M13"/>
  <c r="K14"/>
  <c r="L14"/>
  <c r="M14"/>
  <c r="K15"/>
  <c r="L15"/>
  <c r="M15"/>
  <c r="K16"/>
  <c r="L16"/>
  <c r="M16"/>
  <c r="K17"/>
  <c r="L17"/>
  <c r="M17"/>
  <c r="J4"/>
  <c r="J5"/>
  <c r="J6"/>
  <c r="J7"/>
  <c r="J8"/>
  <c r="J9"/>
  <c r="J10"/>
  <c r="J11"/>
  <c r="J12"/>
  <c r="J13"/>
  <c r="J14"/>
  <c r="J15"/>
  <c r="J16"/>
  <c r="J17"/>
  <c r="J3"/>
  <c r="C4"/>
  <c r="D4"/>
  <c r="E4"/>
  <c r="F4"/>
  <c r="G4"/>
  <c r="H4"/>
  <c r="I4"/>
  <c r="C5"/>
  <c r="D5"/>
  <c r="E5"/>
  <c r="F5"/>
  <c r="G5"/>
  <c r="H5"/>
  <c r="I5"/>
  <c r="C6"/>
  <c r="D6"/>
  <c r="E6"/>
  <c r="F6"/>
  <c r="G6"/>
  <c r="H6"/>
  <c r="I6"/>
  <c r="C7"/>
  <c r="D7"/>
  <c r="E7"/>
  <c r="F7"/>
  <c r="G7"/>
  <c r="H7"/>
  <c r="I7"/>
  <c r="C8"/>
  <c r="D8"/>
  <c r="E8"/>
  <c r="F8"/>
  <c r="G8"/>
  <c r="H8"/>
  <c r="I8"/>
  <c r="C9"/>
  <c r="D9"/>
  <c r="E9"/>
  <c r="F9"/>
  <c r="G9"/>
  <c r="H9"/>
  <c r="I9"/>
  <c r="C10"/>
  <c r="D10"/>
  <c r="E10"/>
  <c r="F10"/>
  <c r="G10"/>
  <c r="H10"/>
  <c r="I10"/>
  <c r="C11"/>
  <c r="D11"/>
  <c r="E11"/>
  <c r="F11"/>
  <c r="G11"/>
  <c r="H11"/>
  <c r="I11"/>
  <c r="C12"/>
  <c r="D12"/>
  <c r="E12"/>
  <c r="F12"/>
  <c r="G12"/>
  <c r="H12"/>
  <c r="I12"/>
  <c r="C13"/>
  <c r="D13"/>
  <c r="E13"/>
  <c r="F13"/>
  <c r="G13"/>
  <c r="H13"/>
  <c r="I13"/>
  <c r="C14"/>
  <c r="D14"/>
  <c r="E14"/>
  <c r="F14"/>
  <c r="G14"/>
  <c r="H14"/>
  <c r="I14"/>
  <c r="C15"/>
  <c r="D15"/>
  <c r="E15"/>
  <c r="F15"/>
  <c r="G15"/>
  <c r="H15"/>
  <c r="I15"/>
  <c r="C16"/>
  <c r="D16"/>
  <c r="E16"/>
  <c r="F16"/>
  <c r="G16"/>
  <c r="H16"/>
  <c r="I16"/>
  <c r="C17"/>
  <c r="D17"/>
  <c r="E17"/>
  <c r="F17"/>
  <c r="G17"/>
  <c r="H17"/>
  <c r="I17"/>
  <c r="C18"/>
  <c r="D18"/>
  <c r="E18"/>
  <c r="F18"/>
  <c r="G18"/>
  <c r="H18"/>
  <c r="I18"/>
  <c r="B5"/>
  <c r="B6"/>
  <c r="B7"/>
  <c r="B8"/>
  <c r="B9"/>
  <c r="B10"/>
  <c r="B11"/>
  <c r="B12"/>
  <c r="B13"/>
  <c r="B14"/>
  <c r="B15"/>
  <c r="B16"/>
  <c r="B17"/>
  <c r="B18"/>
  <c r="N39"/>
  <c r="B4"/>
  <c r="N38"/>
  <c r="N37"/>
  <c r="N36"/>
  <c r="N35"/>
  <c r="N34"/>
  <c r="N33"/>
  <c r="N32"/>
  <c r="N31"/>
  <c r="N30"/>
  <c r="N29"/>
  <c r="N28"/>
  <c r="N27"/>
  <c r="N26"/>
  <c r="N25"/>
  <c r="N24"/>
  <c r="D3" i="3"/>
  <c r="D4"/>
  <c r="D5"/>
  <c r="D6"/>
  <c r="D7"/>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2"/>
  <c r="B4" i="1"/>
  <c r="C4"/>
  <c r="D4"/>
  <c r="E4"/>
  <c r="F4"/>
  <c r="G4"/>
  <c r="H4"/>
  <c r="I4"/>
  <c r="J4"/>
  <c r="K4"/>
  <c r="L4"/>
  <c r="M4"/>
  <c r="B5"/>
  <c r="C5"/>
  <c r="D5"/>
  <c r="E5"/>
  <c r="F5"/>
  <c r="G5"/>
  <c r="H5"/>
  <c r="I5"/>
  <c r="J5"/>
  <c r="K5"/>
  <c r="L5"/>
  <c r="M5"/>
  <c r="B6"/>
  <c r="C6"/>
  <c r="D6"/>
  <c r="E6"/>
  <c r="F6"/>
  <c r="G6"/>
  <c r="H6"/>
  <c r="I6"/>
  <c r="J6"/>
  <c r="K6"/>
  <c r="L6"/>
  <c r="M6"/>
  <c r="B7"/>
  <c r="C7"/>
  <c r="D7"/>
  <c r="E7"/>
  <c r="F7"/>
  <c r="G7"/>
  <c r="H7"/>
  <c r="I7"/>
  <c r="J7"/>
  <c r="K7"/>
  <c r="L7"/>
  <c r="M7"/>
  <c r="B8"/>
  <c r="C8"/>
  <c r="D8"/>
  <c r="E8"/>
  <c r="F8"/>
  <c r="G8"/>
  <c r="H8"/>
  <c r="I8"/>
  <c r="J8"/>
  <c r="K8"/>
  <c r="L8"/>
  <c r="M8"/>
  <c r="B9"/>
  <c r="C9"/>
  <c r="D9"/>
  <c r="E9"/>
  <c r="F9"/>
  <c r="G9"/>
  <c r="H9"/>
  <c r="I9"/>
  <c r="J9"/>
  <c r="K9"/>
  <c r="L9"/>
  <c r="M9"/>
  <c r="B10"/>
  <c r="C10"/>
  <c r="D10"/>
  <c r="E10"/>
  <c r="F10"/>
  <c r="G10"/>
  <c r="H10"/>
  <c r="I10"/>
  <c r="J10"/>
  <c r="K10"/>
  <c r="L10"/>
  <c r="M10"/>
  <c r="B11"/>
  <c r="C11"/>
  <c r="D11"/>
  <c r="E11"/>
  <c r="F11"/>
  <c r="G11"/>
  <c r="H11"/>
  <c r="I11"/>
  <c r="J11"/>
  <c r="K11"/>
  <c r="L11"/>
  <c r="M11"/>
  <c r="B12"/>
  <c r="C12"/>
  <c r="D12"/>
  <c r="E12"/>
  <c r="F12"/>
  <c r="G12"/>
  <c r="H12"/>
  <c r="I12"/>
  <c r="J12"/>
  <c r="K12"/>
  <c r="L12"/>
  <c r="M12"/>
  <c r="B13"/>
  <c r="C13"/>
  <c r="D13"/>
  <c r="E13"/>
  <c r="F13"/>
  <c r="G13"/>
  <c r="H13"/>
  <c r="I13"/>
  <c r="J13"/>
  <c r="K13"/>
  <c r="L13"/>
  <c r="M13"/>
  <c r="B14"/>
  <c r="C14"/>
  <c r="D14"/>
  <c r="E14"/>
  <c r="F14"/>
  <c r="G14"/>
  <c r="H14"/>
  <c r="I14"/>
  <c r="J14"/>
  <c r="K14"/>
  <c r="L14"/>
  <c r="M14"/>
  <c r="B15"/>
  <c r="C15"/>
  <c r="D15"/>
  <c r="E15"/>
  <c r="F15"/>
  <c r="G15"/>
  <c r="H15"/>
  <c r="I15"/>
  <c r="J15"/>
  <c r="K15"/>
  <c r="L15"/>
  <c r="M15"/>
  <c r="B16"/>
  <c r="C16"/>
  <c r="D16"/>
  <c r="E16"/>
  <c r="F16"/>
  <c r="G16"/>
  <c r="H16"/>
  <c r="I16"/>
  <c r="J16"/>
  <c r="K16"/>
  <c r="L16"/>
  <c r="M16"/>
  <c r="B17"/>
  <c r="C17"/>
  <c r="D17"/>
  <c r="E17"/>
  <c r="F17"/>
  <c r="G17"/>
  <c r="H17"/>
  <c r="I17"/>
  <c r="J17"/>
  <c r="K17"/>
  <c r="L17"/>
  <c r="M17"/>
  <c r="C3"/>
  <c r="D3"/>
  <c r="E3"/>
  <c r="F3"/>
  <c r="G3"/>
  <c r="H3"/>
  <c r="I3"/>
  <c r="J3"/>
  <c r="K3"/>
  <c r="L3"/>
  <c r="M3"/>
  <c r="B3"/>
  <c r="M38"/>
  <c r="L38"/>
  <c r="K38"/>
  <c r="J38"/>
  <c r="I38"/>
  <c r="H38"/>
  <c r="G38"/>
  <c r="F38"/>
  <c r="N38" s="1"/>
  <c r="N37"/>
  <c r="N36"/>
  <c r="N35"/>
  <c r="N34"/>
  <c r="N33"/>
  <c r="N32"/>
  <c r="N31"/>
  <c r="N30"/>
  <c r="N29"/>
  <c r="N28"/>
  <c r="N27"/>
  <c r="N26"/>
  <c r="N25"/>
  <c r="N24"/>
  <c r="N4" i="6"/>
  <c r="N5"/>
  <c r="N6"/>
  <c r="N7"/>
  <c r="N8"/>
  <c r="N9"/>
  <c r="N10"/>
  <c r="N11"/>
  <c r="N12"/>
  <c r="N13"/>
  <c r="N14"/>
  <c r="N15"/>
  <c r="N16"/>
  <c r="N17"/>
  <c r="N18"/>
  <c r="N3"/>
  <c r="N4" i="1" l="1"/>
  <c r="N5"/>
  <c r="N6"/>
  <c r="N7"/>
  <c r="N8"/>
  <c r="N9"/>
  <c r="N10"/>
  <c r="N11"/>
  <c r="N12"/>
  <c r="N13"/>
  <c r="N14"/>
  <c r="N15"/>
  <c r="N16"/>
  <c r="N17"/>
  <c r="N3"/>
</calcChain>
</file>

<file path=xl/sharedStrings.xml><?xml version="1.0" encoding="utf-8"?>
<sst xmlns="http://schemas.openxmlformats.org/spreadsheetml/2006/main" count="97" uniqueCount="57">
  <si>
    <t>Year</t>
  </si>
  <si>
    <t>Yearly Total</t>
  </si>
  <si>
    <t>File compiled on:</t>
  </si>
  <si>
    <t>File compiled by:</t>
  </si>
  <si>
    <t>File composed of:</t>
  </si>
  <si>
    <t>Description</t>
  </si>
  <si>
    <t>1-12</t>
  </si>
  <si>
    <t>Month of landing</t>
  </si>
  <si>
    <t>Worksheet Name:</t>
  </si>
  <si>
    <t>Common Name =  Greater Amberjack</t>
  </si>
  <si>
    <t>YEARLAND</t>
  </si>
  <si>
    <t>MONTHLAND</t>
  </si>
  <si>
    <t>Graph Date</t>
  </si>
  <si>
    <t>\\sls3\sf\sfdata\Fishery Data\ACL Data\Commercial_ACL_TABLES_07032012.xlsx</t>
  </si>
  <si>
    <t>Region = SATL</t>
  </si>
  <si>
    <t>Include Record  = Y</t>
  </si>
  <si>
    <t>Dealers &gt; 2  (Note that 1992-1996 have a month of 13, and a delaer count of 1)</t>
  </si>
  <si>
    <t>Worksheet Desc.:</t>
  </si>
  <si>
    <t>SQL/SAS File:</t>
  </si>
  <si>
    <t>Last compiled on:</t>
  </si>
  <si>
    <t>SQL Criteria</t>
  </si>
  <si>
    <t>Field name</t>
  </si>
  <si>
    <t>Jessica Stephen (Jessica.Stephen@noaa.gov)</t>
  </si>
  <si>
    <t>Landings for greater amberjack for the South Atlantic;  Used for SA Reg Amend. 14.</t>
  </si>
  <si>
    <t>Landings Calendar Year</t>
  </si>
  <si>
    <t>Landings by calendar year</t>
  </si>
  <si>
    <t>Landings are in gutted weight.  From May 2011 onward landings were reported in whole weight.  Whole weights were converted using a conversion factor of 1.04 to gutted weight.</t>
  </si>
  <si>
    <t>2010-2011</t>
  </si>
  <si>
    <t>Fishing Year</t>
  </si>
  <si>
    <t>Calendar Year</t>
  </si>
  <si>
    <t>Landings Fishing Year</t>
  </si>
  <si>
    <t>Landings by fishing year</t>
  </si>
  <si>
    <t>Total of all landings for that CALENDAR year</t>
  </si>
  <si>
    <t>CALENDAR Year of landing</t>
  </si>
  <si>
    <t>Total of all landings for that FISHING year</t>
  </si>
  <si>
    <t>FISHING year of landing (e.g. May 2000 - April 2001)</t>
  </si>
  <si>
    <t>1997-1998</t>
  </si>
  <si>
    <t>1998-1999</t>
  </si>
  <si>
    <t>1999-2000</t>
  </si>
  <si>
    <t>2000-2001</t>
  </si>
  <si>
    <t>2001-2002</t>
  </si>
  <si>
    <t>2002-2003</t>
  </si>
  <si>
    <t>2003-2004</t>
  </si>
  <si>
    <t>2004-2005</t>
  </si>
  <si>
    <t>2005-2006</t>
  </si>
  <si>
    <t>2006-2007</t>
  </si>
  <si>
    <t>2007-2008</t>
  </si>
  <si>
    <t>2008-2009</t>
  </si>
  <si>
    <t>2009-2010</t>
  </si>
  <si>
    <t>2011-2012</t>
  </si>
  <si>
    <t>1996-1997</t>
  </si>
  <si>
    <t>Whole Weight</t>
  </si>
  <si>
    <t>Gutted Weight</t>
  </si>
  <si>
    <t>POUNDS WW</t>
  </si>
  <si>
    <t>POUNDS GW</t>
  </si>
  <si>
    <r>
      <rPr>
        <b/>
        <sz val="11"/>
        <color indexed="8"/>
        <rFont val="Calibri"/>
        <family val="2"/>
      </rPr>
      <t xml:space="preserve">Data Caveats:
</t>
    </r>
    <r>
      <rPr>
        <sz val="11"/>
        <color theme="1"/>
        <rFont val="Calibri"/>
        <family val="2"/>
        <scheme val="minor"/>
      </rPr>
      <t xml:space="preserve">
Additional landings for some months were not included as the record comment indicated: REPORTS OF OUT-OF STATE LANDINGS PURCHASED BY FLORIDA DEALERS MAY DUPLICATE REPORTS FROM STATE OF LANDING.  As these might be duplicate records, these were not included in the summation of monthly landings.
Greater Amberjack fishing season starts on May 1.  This tab represents the CALENDAR year values and not the fishing year values.  The top table is gutted weight while the bottom table is in whole weight.   All weights from the ACL dataset are recorded in whole weight for Greater Amberjack.  These were converted to gutted weight, as the quotas were in gutted weight until May 2011.</t>
    </r>
  </si>
  <si>
    <r>
      <rPr>
        <b/>
        <sz val="11"/>
        <color indexed="8"/>
        <rFont val="Calibri"/>
        <family val="2"/>
      </rPr>
      <t xml:space="preserve">Data Caveats:
</t>
    </r>
    <r>
      <rPr>
        <sz val="11"/>
        <color theme="1"/>
        <rFont val="Calibri"/>
        <family val="2"/>
        <scheme val="minor"/>
      </rPr>
      <t xml:space="preserve">
Additional landings for some months were not included as the record comment indicated: REPORTS OF OUT-OF STATE LANDINGS PURCHASED BY FLORIDA DEALERS MAY DUPLICATE REPORTS FROM STATE OF LANDING.  As these might be duplicate records, these were not included in the summation of monthly landings.
Greater Amberjack fishing season starts on May 1.  This tab represents the FISHING year values which starts in May of the year listed and continues through April of the next year (e.g. May 2000 to April 2001).   The top table is gutted weight while the bottom table is in whole weight.   All weights from the ACL dataset are recorded in whole weight for Greater Amberjack.  These were converted to gutted weight, as the quotas were in gutted weight until May 2011.</t>
    </r>
  </si>
</sst>
</file>

<file path=xl/styles.xml><?xml version="1.0" encoding="utf-8"?>
<styleSheet xmlns="http://schemas.openxmlformats.org/spreadsheetml/2006/main">
  <numFmts count="2">
    <numFmt numFmtId="43" formatCode="_(* #,##0.00_);_(* \(#,##0.00\);_(* &quot;-&quot;??_);_(@_)"/>
    <numFmt numFmtId="164" formatCode="_(* #,##0_);_(* \(#,##0\);_(* &quot;-&quot;??_);_(@_)"/>
  </numFmts>
  <fonts count="2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indexed="8"/>
      <name val="Calibri"/>
      <family val="2"/>
    </font>
    <font>
      <sz val="11"/>
      <name val="Calibri"/>
      <family val="2"/>
      <scheme val="minor"/>
    </font>
  </fonts>
  <fills count="36">
    <fill>
      <patternFill patternType="none"/>
    </fill>
    <fill>
      <patternFill patternType="gray125"/>
    </fill>
    <fill>
      <patternFill patternType="solid">
        <fgColor theme="2"/>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12">
    <border>
      <left/>
      <right/>
      <top/>
      <bottom/>
      <diagonal/>
    </border>
    <border>
      <left/>
      <right/>
      <top/>
      <bottom style="thin">
        <color indexed="64"/>
      </bottom>
      <diagonal/>
    </border>
    <border>
      <left/>
      <right/>
      <top/>
      <bottom style="thin">
        <color theme="4" tint="0.399975585192419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0" fontId="4" fillId="0" borderId="0" applyNumberForma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6" applyNumberFormat="0" applyAlignment="0" applyProtection="0"/>
    <xf numFmtId="0" fontId="12" fillId="8" borderId="7" applyNumberFormat="0" applyAlignment="0" applyProtection="0"/>
    <xf numFmtId="0" fontId="13" fillId="8" borderId="6" applyNumberFormat="0" applyAlignment="0" applyProtection="0"/>
    <xf numFmtId="0" fontId="14" fillId="0" borderId="8" applyNumberFormat="0" applyFill="0" applyAlignment="0" applyProtection="0"/>
    <xf numFmtId="0" fontId="15" fillId="9" borderId="9" applyNumberFormat="0" applyAlignment="0" applyProtection="0"/>
    <xf numFmtId="0" fontId="16" fillId="0" borderId="0" applyNumberFormat="0" applyFill="0" applyBorder="0" applyAlignment="0" applyProtection="0"/>
    <xf numFmtId="0" fontId="1" fillId="10" borderId="10" applyNumberFormat="0" applyFont="0" applyAlignment="0" applyProtection="0"/>
    <xf numFmtId="0" fontId="17" fillId="0" borderId="0" applyNumberFormat="0" applyFill="0" applyBorder="0" applyAlignment="0" applyProtection="0"/>
    <xf numFmtId="0" fontId="2" fillId="0" borderId="11" applyNumberFormat="0" applyFill="0" applyAlignment="0" applyProtection="0"/>
    <xf numFmtId="0" fontId="1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8" fillId="34" borderId="0" applyNumberFormat="0" applyBorder="0" applyAlignment="0" applyProtection="0"/>
  </cellStyleXfs>
  <cellXfs count="39">
    <xf numFmtId="0" fontId="0" fillId="0" borderId="0" xfId="0"/>
    <xf numFmtId="0" fontId="0" fillId="0" borderId="0" xfId="0" applyAlignment="1"/>
    <xf numFmtId="3" fontId="0" fillId="0" borderId="0" xfId="0" applyNumberFormat="1" applyAlignment="1"/>
    <xf numFmtId="0" fontId="2" fillId="2" borderId="1" xfId="0" applyFont="1" applyFill="1" applyBorder="1"/>
    <xf numFmtId="0" fontId="0" fillId="2" borderId="0" xfId="0" applyFill="1" applyAlignment="1"/>
    <xf numFmtId="0" fontId="2" fillId="3" borderId="2" xfId="0" applyFont="1" applyFill="1" applyBorder="1" applyAlignment="1">
      <alignment horizontal="center"/>
    </xf>
    <xf numFmtId="14" fontId="0" fillId="0" borderId="0" xfId="0" applyNumberFormat="1"/>
    <xf numFmtId="43" fontId="0" fillId="0" borderId="0" xfId="1" applyFont="1"/>
    <xf numFmtId="164" fontId="0" fillId="0" borderId="0" xfId="1" applyNumberFormat="1" applyFont="1"/>
    <xf numFmtId="43" fontId="0" fillId="0" borderId="0" xfId="0" applyNumberFormat="1"/>
    <xf numFmtId="3" fontId="0" fillId="0" borderId="0" xfId="0" applyNumberFormat="1" applyAlignment="1">
      <alignment horizontal="center"/>
    </xf>
    <xf numFmtId="0" fontId="0" fillId="0" borderId="0" xfId="0" applyAlignment="1">
      <alignment horizontal="left"/>
    </xf>
    <xf numFmtId="0" fontId="0" fillId="0" borderId="0" xfId="0" applyNumberFormat="1"/>
    <xf numFmtId="0" fontId="2" fillId="0" borderId="0" xfId="0" applyFont="1" applyAlignment="1">
      <alignment vertical="top"/>
    </xf>
    <xf numFmtId="0" fontId="2" fillId="0" borderId="0" xfId="0" applyFont="1"/>
    <xf numFmtId="0" fontId="0" fillId="0" borderId="0" xfId="0"/>
    <xf numFmtId="14" fontId="20" fillId="0" borderId="0" xfId="0" applyNumberFormat="1" applyFont="1" applyAlignment="1">
      <alignment horizontal="left" vertical="top" wrapText="1"/>
    </xf>
    <xf numFmtId="0" fontId="20" fillId="0" borderId="0" xfId="0" applyFont="1" applyAlignment="1">
      <alignment horizontal="left" vertical="top" wrapText="1"/>
    </xf>
    <xf numFmtId="0" fontId="20" fillId="0" borderId="0" xfId="0" applyFont="1" applyAlignment="1">
      <alignment horizontal="left" wrapText="1"/>
    </xf>
    <xf numFmtId="0" fontId="2" fillId="2" borderId="0" xfId="0" applyFont="1" applyFill="1" applyAlignment="1">
      <alignment vertical="top"/>
    </xf>
    <xf numFmtId="0" fontId="20" fillId="2" borderId="0" xfId="0" applyFont="1" applyFill="1" applyAlignment="1">
      <alignment vertical="top" wrapText="1"/>
    </xf>
    <xf numFmtId="14" fontId="3" fillId="2" borderId="0" xfId="2" applyNumberFormat="1" applyFill="1" applyAlignment="1" applyProtection="1">
      <alignment horizontal="left" vertical="top" wrapText="1"/>
    </xf>
    <xf numFmtId="14" fontId="20" fillId="2" borderId="0" xfId="0" applyNumberFormat="1" applyFont="1" applyFill="1" applyAlignment="1">
      <alignment horizontal="left" vertical="top" wrapText="1"/>
    </xf>
    <xf numFmtId="0" fontId="2" fillId="2" borderId="1" xfId="0" applyFont="1" applyFill="1" applyBorder="1" applyAlignment="1">
      <alignment wrapText="1"/>
    </xf>
    <xf numFmtId="0" fontId="0" fillId="2" borderId="0" xfId="0" applyFill="1" applyAlignment="1">
      <alignment wrapText="1"/>
    </xf>
    <xf numFmtId="0" fontId="2" fillId="35" borderId="0" xfId="0" applyFont="1" applyFill="1" applyAlignment="1">
      <alignment vertical="top"/>
    </xf>
    <xf numFmtId="0" fontId="20" fillId="35" borderId="0" xfId="0" applyFont="1" applyFill="1" applyAlignment="1">
      <alignment vertical="top" wrapText="1"/>
    </xf>
    <xf numFmtId="14" fontId="3" fillId="35" borderId="0" xfId="2" applyNumberFormat="1" applyFill="1" applyAlignment="1" applyProtection="1">
      <alignment horizontal="left" vertical="top" wrapText="1"/>
    </xf>
    <xf numFmtId="14" fontId="20" fillId="35" borderId="0" xfId="0" applyNumberFormat="1" applyFont="1" applyFill="1" applyAlignment="1">
      <alignment horizontal="left" vertical="top" wrapText="1"/>
    </xf>
    <xf numFmtId="0" fontId="2" fillId="35" borderId="1" xfId="0" applyFont="1" applyFill="1" applyBorder="1"/>
    <xf numFmtId="0" fontId="2" fillId="35" borderId="1" xfId="0" applyFont="1" applyFill="1" applyBorder="1" applyAlignment="1">
      <alignment wrapText="1"/>
    </xf>
    <xf numFmtId="0" fontId="0" fillId="35" borderId="0" xfId="0" applyFill="1" applyAlignment="1"/>
    <xf numFmtId="0" fontId="0" fillId="35" borderId="0" xfId="0" applyFill="1" applyAlignment="1">
      <alignment wrapText="1"/>
    </xf>
    <xf numFmtId="3" fontId="0" fillId="35" borderId="0" xfId="0" applyNumberFormat="1" applyFill="1" applyAlignment="1"/>
    <xf numFmtId="0" fontId="0" fillId="35" borderId="0" xfId="0" applyFill="1" applyAlignment="1">
      <alignment horizontal="left"/>
    </xf>
    <xf numFmtId="164" fontId="0" fillId="35" borderId="0" xfId="1" applyNumberFormat="1" applyFont="1" applyFill="1"/>
    <xf numFmtId="0" fontId="0" fillId="2" borderId="0" xfId="0" applyFill="1" applyAlignment="1">
      <alignment horizontal="left" vertical="top" wrapText="1"/>
    </xf>
    <xf numFmtId="0" fontId="0" fillId="35" borderId="0" xfId="0" applyFill="1" applyAlignment="1">
      <alignment horizontal="left" vertical="top" wrapText="1"/>
    </xf>
    <xf numFmtId="0" fontId="0" fillId="0" borderId="0" xfId="0" applyAlignment="1">
      <alignment horizontal="center" vertical="top"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2" builtinId="8"/>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Greater Amberjack</a:t>
            </a:r>
            <a:r>
              <a:rPr lang="en-US" baseline="0"/>
              <a:t> Monthly Landings (GW) </a:t>
            </a:r>
          </a:p>
          <a:p>
            <a:pPr>
              <a:defRPr/>
            </a:pPr>
            <a:r>
              <a:rPr lang="en-US" baseline="0"/>
              <a:t>Calendar year 1997-2011</a:t>
            </a:r>
            <a:endParaRPr lang="en-US"/>
          </a:p>
        </c:rich>
      </c:tx>
    </c:title>
    <c:plotArea>
      <c:layout/>
      <c:scatterChart>
        <c:scatterStyle val="lineMarker"/>
        <c:ser>
          <c:idx val="0"/>
          <c:order val="0"/>
          <c:xVal>
            <c:numRef>
              <c:f>'Calendar Year Graphs'!$C$2:$C$181</c:f>
              <c:numCache>
                <c:formatCode>m/d/yyyy</c:formatCode>
                <c:ptCount val="180"/>
                <c:pt idx="0">
                  <c:v>35431</c:v>
                </c:pt>
                <c:pt idx="1">
                  <c:v>35462</c:v>
                </c:pt>
                <c:pt idx="2">
                  <c:v>35490</c:v>
                </c:pt>
                <c:pt idx="3">
                  <c:v>35521</c:v>
                </c:pt>
                <c:pt idx="4">
                  <c:v>35551</c:v>
                </c:pt>
                <c:pt idx="5">
                  <c:v>35582</c:v>
                </c:pt>
                <c:pt idx="6">
                  <c:v>35612</c:v>
                </c:pt>
                <c:pt idx="7">
                  <c:v>35643</c:v>
                </c:pt>
                <c:pt idx="8">
                  <c:v>35674</c:v>
                </c:pt>
                <c:pt idx="9">
                  <c:v>35704</c:v>
                </c:pt>
                <c:pt idx="10">
                  <c:v>35735</c:v>
                </c:pt>
                <c:pt idx="11">
                  <c:v>35765</c:v>
                </c:pt>
                <c:pt idx="12">
                  <c:v>35796</c:v>
                </c:pt>
                <c:pt idx="13">
                  <c:v>35827</c:v>
                </c:pt>
                <c:pt idx="14">
                  <c:v>35855</c:v>
                </c:pt>
                <c:pt idx="15">
                  <c:v>35886</c:v>
                </c:pt>
                <c:pt idx="16">
                  <c:v>35916</c:v>
                </c:pt>
                <c:pt idx="17">
                  <c:v>35947</c:v>
                </c:pt>
                <c:pt idx="18">
                  <c:v>35977</c:v>
                </c:pt>
                <c:pt idx="19">
                  <c:v>36008</c:v>
                </c:pt>
                <c:pt idx="20">
                  <c:v>36039</c:v>
                </c:pt>
                <c:pt idx="21">
                  <c:v>36069</c:v>
                </c:pt>
                <c:pt idx="22">
                  <c:v>36100</c:v>
                </c:pt>
                <c:pt idx="23">
                  <c:v>36130</c:v>
                </c:pt>
                <c:pt idx="24">
                  <c:v>36161</c:v>
                </c:pt>
                <c:pt idx="25">
                  <c:v>36192</c:v>
                </c:pt>
                <c:pt idx="26">
                  <c:v>36220</c:v>
                </c:pt>
                <c:pt idx="27">
                  <c:v>36251</c:v>
                </c:pt>
                <c:pt idx="28">
                  <c:v>36281</c:v>
                </c:pt>
                <c:pt idx="29">
                  <c:v>36312</c:v>
                </c:pt>
                <c:pt idx="30">
                  <c:v>36342</c:v>
                </c:pt>
                <c:pt idx="31">
                  <c:v>36373</c:v>
                </c:pt>
                <c:pt idx="32">
                  <c:v>36404</c:v>
                </c:pt>
                <c:pt idx="33">
                  <c:v>36434</c:v>
                </c:pt>
                <c:pt idx="34">
                  <c:v>36465</c:v>
                </c:pt>
                <c:pt idx="35">
                  <c:v>36495</c:v>
                </c:pt>
                <c:pt idx="36">
                  <c:v>36526</c:v>
                </c:pt>
                <c:pt idx="37">
                  <c:v>36557</c:v>
                </c:pt>
                <c:pt idx="38">
                  <c:v>36586</c:v>
                </c:pt>
                <c:pt idx="39">
                  <c:v>36617</c:v>
                </c:pt>
                <c:pt idx="40">
                  <c:v>36647</c:v>
                </c:pt>
                <c:pt idx="41">
                  <c:v>36678</c:v>
                </c:pt>
                <c:pt idx="42">
                  <c:v>36708</c:v>
                </c:pt>
                <c:pt idx="43">
                  <c:v>36739</c:v>
                </c:pt>
                <c:pt idx="44">
                  <c:v>36770</c:v>
                </c:pt>
                <c:pt idx="45">
                  <c:v>36800</c:v>
                </c:pt>
                <c:pt idx="46">
                  <c:v>36831</c:v>
                </c:pt>
                <c:pt idx="47">
                  <c:v>36861</c:v>
                </c:pt>
                <c:pt idx="48">
                  <c:v>36892</c:v>
                </c:pt>
                <c:pt idx="49">
                  <c:v>36923</c:v>
                </c:pt>
                <c:pt idx="50">
                  <c:v>36951</c:v>
                </c:pt>
                <c:pt idx="51">
                  <c:v>36982</c:v>
                </c:pt>
                <c:pt idx="52">
                  <c:v>37012</c:v>
                </c:pt>
                <c:pt idx="53">
                  <c:v>37043</c:v>
                </c:pt>
                <c:pt idx="54">
                  <c:v>37073</c:v>
                </c:pt>
                <c:pt idx="55">
                  <c:v>37104</c:v>
                </c:pt>
                <c:pt idx="56">
                  <c:v>37135</c:v>
                </c:pt>
                <c:pt idx="57">
                  <c:v>37165</c:v>
                </c:pt>
                <c:pt idx="58">
                  <c:v>37196</c:v>
                </c:pt>
                <c:pt idx="59">
                  <c:v>37226</c:v>
                </c:pt>
                <c:pt idx="60">
                  <c:v>37257</c:v>
                </c:pt>
                <c:pt idx="61">
                  <c:v>37288</c:v>
                </c:pt>
                <c:pt idx="62">
                  <c:v>37316</c:v>
                </c:pt>
                <c:pt idx="63">
                  <c:v>37347</c:v>
                </c:pt>
                <c:pt idx="64">
                  <c:v>37377</c:v>
                </c:pt>
                <c:pt idx="65">
                  <c:v>37408</c:v>
                </c:pt>
                <c:pt idx="66">
                  <c:v>37438</c:v>
                </c:pt>
                <c:pt idx="67">
                  <c:v>37469</c:v>
                </c:pt>
                <c:pt idx="68">
                  <c:v>37500</c:v>
                </c:pt>
                <c:pt idx="69">
                  <c:v>37530</c:v>
                </c:pt>
                <c:pt idx="70">
                  <c:v>37561</c:v>
                </c:pt>
                <c:pt idx="71">
                  <c:v>37591</c:v>
                </c:pt>
                <c:pt idx="72">
                  <c:v>37622</c:v>
                </c:pt>
                <c:pt idx="73">
                  <c:v>37653</c:v>
                </c:pt>
                <c:pt idx="74">
                  <c:v>37681</c:v>
                </c:pt>
                <c:pt idx="75">
                  <c:v>37712</c:v>
                </c:pt>
                <c:pt idx="76">
                  <c:v>37742</c:v>
                </c:pt>
                <c:pt idx="77">
                  <c:v>37773</c:v>
                </c:pt>
                <c:pt idx="78">
                  <c:v>37803</c:v>
                </c:pt>
                <c:pt idx="79">
                  <c:v>37834</c:v>
                </c:pt>
                <c:pt idx="80">
                  <c:v>37865</c:v>
                </c:pt>
                <c:pt idx="81">
                  <c:v>37895</c:v>
                </c:pt>
                <c:pt idx="82">
                  <c:v>37926</c:v>
                </c:pt>
                <c:pt idx="83">
                  <c:v>37956</c:v>
                </c:pt>
                <c:pt idx="84">
                  <c:v>37987</c:v>
                </c:pt>
                <c:pt idx="85">
                  <c:v>38018</c:v>
                </c:pt>
                <c:pt idx="86">
                  <c:v>38047</c:v>
                </c:pt>
                <c:pt idx="87">
                  <c:v>38078</c:v>
                </c:pt>
                <c:pt idx="88">
                  <c:v>38108</c:v>
                </c:pt>
                <c:pt idx="89">
                  <c:v>38139</c:v>
                </c:pt>
                <c:pt idx="90">
                  <c:v>38169</c:v>
                </c:pt>
                <c:pt idx="91">
                  <c:v>38200</c:v>
                </c:pt>
                <c:pt idx="92">
                  <c:v>38231</c:v>
                </c:pt>
                <c:pt idx="93">
                  <c:v>38261</c:v>
                </c:pt>
                <c:pt idx="94">
                  <c:v>38292</c:v>
                </c:pt>
                <c:pt idx="95">
                  <c:v>38322</c:v>
                </c:pt>
                <c:pt idx="96">
                  <c:v>38353</c:v>
                </c:pt>
                <c:pt idx="97">
                  <c:v>38384</c:v>
                </c:pt>
                <c:pt idx="98">
                  <c:v>38412</c:v>
                </c:pt>
                <c:pt idx="99">
                  <c:v>38443</c:v>
                </c:pt>
                <c:pt idx="100">
                  <c:v>38473</c:v>
                </c:pt>
                <c:pt idx="101">
                  <c:v>38504</c:v>
                </c:pt>
                <c:pt idx="102">
                  <c:v>38534</c:v>
                </c:pt>
                <c:pt idx="103">
                  <c:v>38565</c:v>
                </c:pt>
                <c:pt idx="104">
                  <c:v>38596</c:v>
                </c:pt>
                <c:pt idx="105">
                  <c:v>38626</c:v>
                </c:pt>
                <c:pt idx="106">
                  <c:v>38657</c:v>
                </c:pt>
                <c:pt idx="107">
                  <c:v>38687</c:v>
                </c:pt>
                <c:pt idx="108">
                  <c:v>38718</c:v>
                </c:pt>
                <c:pt idx="109">
                  <c:v>38749</c:v>
                </c:pt>
                <c:pt idx="110">
                  <c:v>38777</c:v>
                </c:pt>
                <c:pt idx="111">
                  <c:v>38808</c:v>
                </c:pt>
                <c:pt idx="112">
                  <c:v>38838</c:v>
                </c:pt>
                <c:pt idx="113">
                  <c:v>38869</c:v>
                </c:pt>
                <c:pt idx="114">
                  <c:v>38899</c:v>
                </c:pt>
                <c:pt idx="115">
                  <c:v>38930</c:v>
                </c:pt>
                <c:pt idx="116">
                  <c:v>38961</c:v>
                </c:pt>
                <c:pt idx="117">
                  <c:v>38991</c:v>
                </c:pt>
                <c:pt idx="118">
                  <c:v>39022</c:v>
                </c:pt>
                <c:pt idx="119">
                  <c:v>39052</c:v>
                </c:pt>
                <c:pt idx="120">
                  <c:v>39083</c:v>
                </c:pt>
                <c:pt idx="121">
                  <c:v>39114</c:v>
                </c:pt>
                <c:pt idx="122">
                  <c:v>39142</c:v>
                </c:pt>
                <c:pt idx="123">
                  <c:v>39173</c:v>
                </c:pt>
                <c:pt idx="124">
                  <c:v>39203</c:v>
                </c:pt>
                <c:pt idx="125">
                  <c:v>39234</c:v>
                </c:pt>
                <c:pt idx="126">
                  <c:v>39264</c:v>
                </c:pt>
                <c:pt idx="127">
                  <c:v>39295</c:v>
                </c:pt>
                <c:pt idx="128">
                  <c:v>39326</c:v>
                </c:pt>
                <c:pt idx="129">
                  <c:v>39356</c:v>
                </c:pt>
                <c:pt idx="130">
                  <c:v>39387</c:v>
                </c:pt>
                <c:pt idx="131">
                  <c:v>39417</c:v>
                </c:pt>
                <c:pt idx="132">
                  <c:v>39448</c:v>
                </c:pt>
                <c:pt idx="133">
                  <c:v>39479</c:v>
                </c:pt>
                <c:pt idx="134">
                  <c:v>39508</c:v>
                </c:pt>
                <c:pt idx="135">
                  <c:v>39539</c:v>
                </c:pt>
                <c:pt idx="136">
                  <c:v>39569</c:v>
                </c:pt>
                <c:pt idx="137">
                  <c:v>39600</c:v>
                </c:pt>
                <c:pt idx="138">
                  <c:v>39630</c:v>
                </c:pt>
                <c:pt idx="139">
                  <c:v>39661</c:v>
                </c:pt>
                <c:pt idx="140">
                  <c:v>39692</c:v>
                </c:pt>
                <c:pt idx="141">
                  <c:v>39722</c:v>
                </c:pt>
                <c:pt idx="142">
                  <c:v>39753</c:v>
                </c:pt>
                <c:pt idx="143">
                  <c:v>39783</c:v>
                </c:pt>
                <c:pt idx="144">
                  <c:v>39814</c:v>
                </c:pt>
                <c:pt idx="145">
                  <c:v>39845</c:v>
                </c:pt>
                <c:pt idx="146">
                  <c:v>39873</c:v>
                </c:pt>
                <c:pt idx="147">
                  <c:v>39904</c:v>
                </c:pt>
                <c:pt idx="148">
                  <c:v>39934</c:v>
                </c:pt>
                <c:pt idx="149">
                  <c:v>39965</c:v>
                </c:pt>
                <c:pt idx="150">
                  <c:v>39995</c:v>
                </c:pt>
                <c:pt idx="151">
                  <c:v>40026</c:v>
                </c:pt>
                <c:pt idx="152">
                  <c:v>40057</c:v>
                </c:pt>
                <c:pt idx="153">
                  <c:v>40087</c:v>
                </c:pt>
                <c:pt idx="154">
                  <c:v>40118</c:v>
                </c:pt>
                <c:pt idx="155">
                  <c:v>40148</c:v>
                </c:pt>
                <c:pt idx="156">
                  <c:v>40179</c:v>
                </c:pt>
                <c:pt idx="157">
                  <c:v>40210</c:v>
                </c:pt>
                <c:pt idx="158">
                  <c:v>40238</c:v>
                </c:pt>
                <c:pt idx="159">
                  <c:v>40269</c:v>
                </c:pt>
                <c:pt idx="160">
                  <c:v>40299</c:v>
                </c:pt>
                <c:pt idx="161">
                  <c:v>40330</c:v>
                </c:pt>
                <c:pt idx="162">
                  <c:v>40360</c:v>
                </c:pt>
                <c:pt idx="163">
                  <c:v>40391</c:v>
                </c:pt>
                <c:pt idx="164">
                  <c:v>40422</c:v>
                </c:pt>
                <c:pt idx="165">
                  <c:v>40452</c:v>
                </c:pt>
                <c:pt idx="166">
                  <c:v>40483</c:v>
                </c:pt>
                <c:pt idx="167">
                  <c:v>40513</c:v>
                </c:pt>
                <c:pt idx="168">
                  <c:v>40544</c:v>
                </c:pt>
                <c:pt idx="169">
                  <c:v>40575</c:v>
                </c:pt>
                <c:pt idx="170">
                  <c:v>40603</c:v>
                </c:pt>
                <c:pt idx="171">
                  <c:v>40634</c:v>
                </c:pt>
                <c:pt idx="172">
                  <c:v>40664</c:v>
                </c:pt>
                <c:pt idx="173">
                  <c:v>40695</c:v>
                </c:pt>
                <c:pt idx="174">
                  <c:v>40725</c:v>
                </c:pt>
                <c:pt idx="175">
                  <c:v>40756</c:v>
                </c:pt>
                <c:pt idx="176">
                  <c:v>40787</c:v>
                </c:pt>
                <c:pt idx="177">
                  <c:v>40817</c:v>
                </c:pt>
                <c:pt idx="178">
                  <c:v>40848</c:v>
                </c:pt>
                <c:pt idx="179">
                  <c:v>40878</c:v>
                </c:pt>
              </c:numCache>
            </c:numRef>
          </c:xVal>
          <c:yVal>
            <c:numRef>
              <c:f>'Calendar Year Graphs'!$D$2:$D$227</c:f>
              <c:numCache>
                <c:formatCode>_(* #,##0_);_(* \(#,##0\);_(* "-"??_);_(@_)</c:formatCode>
                <c:ptCount val="226"/>
                <c:pt idx="0">
                  <c:v>68792.307692307688</c:v>
                </c:pt>
                <c:pt idx="1">
                  <c:v>72922.115384615376</c:v>
                </c:pt>
                <c:pt idx="2">
                  <c:v>221314.42307692306</c:v>
                </c:pt>
                <c:pt idx="3">
                  <c:v>71094.230769230766</c:v>
                </c:pt>
                <c:pt idx="4">
                  <c:v>234065.3846153846</c:v>
                </c:pt>
                <c:pt idx="5">
                  <c:v>65947.115384615376</c:v>
                </c:pt>
                <c:pt idx="6">
                  <c:v>45923.076923076922</c:v>
                </c:pt>
                <c:pt idx="7">
                  <c:v>44302.884615384617</c:v>
                </c:pt>
                <c:pt idx="8">
                  <c:v>43992.307692307688</c:v>
                </c:pt>
                <c:pt idx="9">
                  <c:v>43375</c:v>
                </c:pt>
                <c:pt idx="10">
                  <c:v>34232.692307692305</c:v>
                </c:pt>
                <c:pt idx="11">
                  <c:v>38305.769230769227</c:v>
                </c:pt>
                <c:pt idx="12">
                  <c:v>109747.11538461538</c:v>
                </c:pt>
                <c:pt idx="13">
                  <c:v>91435.576923076922</c:v>
                </c:pt>
                <c:pt idx="14">
                  <c:v>118395.1923076923</c:v>
                </c:pt>
                <c:pt idx="15">
                  <c:v>71800</c:v>
                </c:pt>
                <c:pt idx="16">
                  <c:v>202677.8846153846</c:v>
                </c:pt>
                <c:pt idx="17">
                  <c:v>39254.807692307688</c:v>
                </c:pt>
                <c:pt idx="18">
                  <c:v>58613.461538461539</c:v>
                </c:pt>
                <c:pt idx="19">
                  <c:v>42825.961538461539</c:v>
                </c:pt>
                <c:pt idx="20">
                  <c:v>49699.038461538461</c:v>
                </c:pt>
                <c:pt idx="21">
                  <c:v>26147.115384615383</c:v>
                </c:pt>
                <c:pt idx="22">
                  <c:v>61914.423076923078</c:v>
                </c:pt>
                <c:pt idx="23">
                  <c:v>44883.653846153844</c:v>
                </c:pt>
                <c:pt idx="24">
                  <c:v>53069.230769230766</c:v>
                </c:pt>
                <c:pt idx="25">
                  <c:v>104286.53846153845</c:v>
                </c:pt>
                <c:pt idx="26">
                  <c:v>180007.69230769231</c:v>
                </c:pt>
                <c:pt idx="27">
                  <c:v>3088.4615384615386</c:v>
                </c:pt>
                <c:pt idx="28">
                  <c:v>160502.88461538462</c:v>
                </c:pt>
                <c:pt idx="29">
                  <c:v>55856.730769230766</c:v>
                </c:pt>
                <c:pt idx="30">
                  <c:v>39260.576923076922</c:v>
                </c:pt>
                <c:pt idx="31">
                  <c:v>26512.5</c:v>
                </c:pt>
                <c:pt idx="32">
                  <c:v>57381.730769230766</c:v>
                </c:pt>
                <c:pt idx="33">
                  <c:v>28776.923076923074</c:v>
                </c:pt>
                <c:pt idx="34">
                  <c:v>16991.346153846152</c:v>
                </c:pt>
                <c:pt idx="35">
                  <c:v>56007.692307692305</c:v>
                </c:pt>
                <c:pt idx="36">
                  <c:v>39016.346153846156</c:v>
                </c:pt>
                <c:pt idx="37">
                  <c:v>60948.076923076922</c:v>
                </c:pt>
                <c:pt idx="38">
                  <c:v>99501.923076923078</c:v>
                </c:pt>
                <c:pt idx="39">
                  <c:v>1232.6923076923076</c:v>
                </c:pt>
                <c:pt idx="40">
                  <c:v>145943.26923076922</c:v>
                </c:pt>
                <c:pt idx="41">
                  <c:v>39915.384615384617</c:v>
                </c:pt>
                <c:pt idx="42">
                  <c:v>38452.884615384617</c:v>
                </c:pt>
                <c:pt idx="43">
                  <c:v>27117.307692307691</c:v>
                </c:pt>
                <c:pt idx="44">
                  <c:v>64824.038461538461</c:v>
                </c:pt>
                <c:pt idx="45">
                  <c:v>38119.230769230766</c:v>
                </c:pt>
                <c:pt idx="46">
                  <c:v>44098.076923076922</c:v>
                </c:pt>
                <c:pt idx="47">
                  <c:v>30858.653846153844</c:v>
                </c:pt>
                <c:pt idx="48">
                  <c:v>49739.423076923078</c:v>
                </c:pt>
                <c:pt idx="49">
                  <c:v>104836.53846153845</c:v>
                </c:pt>
                <c:pt idx="50">
                  <c:v>117622.11538461538</c:v>
                </c:pt>
                <c:pt idx="51">
                  <c:v>1825</c:v>
                </c:pt>
                <c:pt idx="52">
                  <c:v>169773.07692307691</c:v>
                </c:pt>
                <c:pt idx="53">
                  <c:v>37618.269230769227</c:v>
                </c:pt>
                <c:pt idx="54">
                  <c:v>27661.538461538461</c:v>
                </c:pt>
                <c:pt idx="55">
                  <c:v>28164.423076923074</c:v>
                </c:pt>
                <c:pt idx="56">
                  <c:v>29863.461538461539</c:v>
                </c:pt>
                <c:pt idx="57">
                  <c:v>28376.923076923074</c:v>
                </c:pt>
                <c:pt idx="58">
                  <c:v>28100.961538461539</c:v>
                </c:pt>
                <c:pt idx="59">
                  <c:v>21294.23076923077</c:v>
                </c:pt>
                <c:pt idx="60">
                  <c:v>47027.884615384617</c:v>
                </c:pt>
                <c:pt idx="61">
                  <c:v>76224.038461538454</c:v>
                </c:pt>
                <c:pt idx="62">
                  <c:v>146536.53846153847</c:v>
                </c:pt>
                <c:pt idx="63">
                  <c:v>9471.1538461538457</c:v>
                </c:pt>
                <c:pt idx="64">
                  <c:v>102883.65384615384</c:v>
                </c:pt>
                <c:pt idx="65">
                  <c:v>35338.461538461539</c:v>
                </c:pt>
                <c:pt idx="66">
                  <c:v>45012.5</c:v>
                </c:pt>
                <c:pt idx="67">
                  <c:v>41624.038461538461</c:v>
                </c:pt>
                <c:pt idx="68">
                  <c:v>20359.615384615383</c:v>
                </c:pt>
                <c:pt idx="69">
                  <c:v>46342.307692307688</c:v>
                </c:pt>
                <c:pt idx="70">
                  <c:v>39567.307692307688</c:v>
                </c:pt>
                <c:pt idx="71">
                  <c:v>38842.307692307688</c:v>
                </c:pt>
                <c:pt idx="72">
                  <c:v>44106.730769230766</c:v>
                </c:pt>
                <c:pt idx="73">
                  <c:v>57432.692307692305</c:v>
                </c:pt>
                <c:pt idx="74">
                  <c:v>100821.15384615384</c:v>
                </c:pt>
                <c:pt idx="75">
                  <c:v>2000</c:v>
                </c:pt>
                <c:pt idx="76">
                  <c:v>145723.07692307691</c:v>
                </c:pt>
                <c:pt idx="77">
                  <c:v>40892.307692307688</c:v>
                </c:pt>
                <c:pt idx="78">
                  <c:v>35095.192307692305</c:v>
                </c:pt>
                <c:pt idx="79">
                  <c:v>25769.23076923077</c:v>
                </c:pt>
                <c:pt idx="80">
                  <c:v>32363.461538461539</c:v>
                </c:pt>
                <c:pt idx="81">
                  <c:v>31212.5</c:v>
                </c:pt>
                <c:pt idx="82">
                  <c:v>27018.26923076923</c:v>
                </c:pt>
                <c:pt idx="83">
                  <c:v>39058.653846153844</c:v>
                </c:pt>
                <c:pt idx="84">
                  <c:v>69506.730769230766</c:v>
                </c:pt>
                <c:pt idx="85">
                  <c:v>92948.076923076922</c:v>
                </c:pt>
                <c:pt idx="86">
                  <c:v>221118.26923076922</c:v>
                </c:pt>
                <c:pt idx="87">
                  <c:v>8536.538461538461</c:v>
                </c:pt>
                <c:pt idx="88">
                  <c:v>171139.42307692306</c:v>
                </c:pt>
                <c:pt idx="89">
                  <c:v>49477.884615384617</c:v>
                </c:pt>
                <c:pt idx="90">
                  <c:v>39070.192307692305</c:v>
                </c:pt>
                <c:pt idx="91">
                  <c:v>24265.384615384613</c:v>
                </c:pt>
                <c:pt idx="92">
                  <c:v>24585.576923076922</c:v>
                </c:pt>
                <c:pt idx="93">
                  <c:v>25290.384615384613</c:v>
                </c:pt>
                <c:pt idx="94">
                  <c:v>26106.73076923077</c:v>
                </c:pt>
                <c:pt idx="95">
                  <c:v>30251.923076923074</c:v>
                </c:pt>
                <c:pt idx="96">
                  <c:v>52266.346153846149</c:v>
                </c:pt>
                <c:pt idx="97">
                  <c:v>111943.26923076923</c:v>
                </c:pt>
                <c:pt idx="98">
                  <c:v>188743.26923076922</c:v>
                </c:pt>
                <c:pt idx="99">
                  <c:v>882.69230769230762</c:v>
                </c:pt>
                <c:pt idx="100">
                  <c:v>232757.69230769231</c:v>
                </c:pt>
                <c:pt idx="101">
                  <c:v>41620.192307692305</c:v>
                </c:pt>
                <c:pt idx="102">
                  <c:v>20765.384615384613</c:v>
                </c:pt>
                <c:pt idx="103">
                  <c:v>18222.115384615383</c:v>
                </c:pt>
                <c:pt idx="104">
                  <c:v>17984.615384615383</c:v>
                </c:pt>
                <c:pt idx="105">
                  <c:v>15902.884615384615</c:v>
                </c:pt>
                <c:pt idx="106">
                  <c:v>22990.384615384613</c:v>
                </c:pt>
                <c:pt idx="107">
                  <c:v>29189.423076923074</c:v>
                </c:pt>
                <c:pt idx="108">
                  <c:v>22732.692307692309</c:v>
                </c:pt>
                <c:pt idx="109">
                  <c:v>40476.923076923078</c:v>
                </c:pt>
                <c:pt idx="110">
                  <c:v>87051.923076923078</c:v>
                </c:pt>
                <c:pt idx="111">
                  <c:v>7000</c:v>
                </c:pt>
                <c:pt idx="112">
                  <c:v>207070.19230769231</c:v>
                </c:pt>
                <c:pt idx="113">
                  <c:v>20054.807692307691</c:v>
                </c:pt>
                <c:pt idx="114">
                  <c:v>9506.7307692307695</c:v>
                </c:pt>
                <c:pt idx="115">
                  <c:v>7723.0769230769229</c:v>
                </c:pt>
                <c:pt idx="116">
                  <c:v>8916.3461538461543</c:v>
                </c:pt>
                <c:pt idx="117">
                  <c:v>14615.384615384615</c:v>
                </c:pt>
                <c:pt idx="118">
                  <c:v>14642.307692307691</c:v>
                </c:pt>
                <c:pt idx="119">
                  <c:v>14650.961538461537</c:v>
                </c:pt>
                <c:pt idx="120">
                  <c:v>14945.192307692307</c:v>
                </c:pt>
                <c:pt idx="121">
                  <c:v>44830.769230769227</c:v>
                </c:pt>
                <c:pt idx="122">
                  <c:v>112735.57692307692</c:v>
                </c:pt>
                <c:pt idx="123">
                  <c:v>1052.8846153846152</c:v>
                </c:pt>
                <c:pt idx="124">
                  <c:v>123500</c:v>
                </c:pt>
                <c:pt idx="125">
                  <c:v>41689.423076923078</c:v>
                </c:pt>
                <c:pt idx="126">
                  <c:v>20620.192307692309</c:v>
                </c:pt>
                <c:pt idx="127">
                  <c:v>18673.076923076922</c:v>
                </c:pt>
                <c:pt idx="128">
                  <c:v>25995.192307692309</c:v>
                </c:pt>
                <c:pt idx="129">
                  <c:v>24148.076923076922</c:v>
                </c:pt>
                <c:pt idx="130">
                  <c:v>29160.576923076922</c:v>
                </c:pt>
                <c:pt idx="131">
                  <c:v>32014.423076923074</c:v>
                </c:pt>
                <c:pt idx="132">
                  <c:v>20380.76923076923</c:v>
                </c:pt>
                <c:pt idx="133">
                  <c:v>111234.61538461538</c:v>
                </c:pt>
                <c:pt idx="134">
                  <c:v>94673.076923076922</c:v>
                </c:pt>
                <c:pt idx="135">
                  <c:v>348.07692307692304</c:v>
                </c:pt>
                <c:pt idx="136">
                  <c:v>154482.69230769231</c:v>
                </c:pt>
                <c:pt idx="137">
                  <c:v>37613.461538461539</c:v>
                </c:pt>
                <c:pt idx="138">
                  <c:v>38536.538461538461</c:v>
                </c:pt>
                <c:pt idx="139">
                  <c:v>25595.192307692309</c:v>
                </c:pt>
                <c:pt idx="140">
                  <c:v>31268.26923076923</c:v>
                </c:pt>
                <c:pt idx="141">
                  <c:v>36694.230769230766</c:v>
                </c:pt>
                <c:pt idx="142">
                  <c:v>31208.653846153844</c:v>
                </c:pt>
                <c:pt idx="143">
                  <c:v>48558.653846153844</c:v>
                </c:pt>
                <c:pt idx="144">
                  <c:v>66170.192307692312</c:v>
                </c:pt>
                <c:pt idx="145">
                  <c:v>60039.423076923078</c:v>
                </c:pt>
                <c:pt idx="146">
                  <c:v>115784.61538461538</c:v>
                </c:pt>
                <c:pt idx="147">
                  <c:v>2295.1923076923076</c:v>
                </c:pt>
                <c:pt idx="148">
                  <c:v>174173.07692307691</c:v>
                </c:pt>
                <c:pt idx="149">
                  <c:v>58484.615384615383</c:v>
                </c:pt>
                <c:pt idx="150">
                  <c:v>40673.076923076922</c:v>
                </c:pt>
                <c:pt idx="151">
                  <c:v>46955.769230769227</c:v>
                </c:pt>
                <c:pt idx="152">
                  <c:v>55466.346153846149</c:v>
                </c:pt>
                <c:pt idx="153">
                  <c:v>47350</c:v>
                </c:pt>
                <c:pt idx="154">
                  <c:v>51795.192307692305</c:v>
                </c:pt>
                <c:pt idx="155">
                  <c:v>48292.307692307688</c:v>
                </c:pt>
                <c:pt idx="156">
                  <c:v>70745.192307692312</c:v>
                </c:pt>
                <c:pt idx="157">
                  <c:v>68816.346153846156</c:v>
                </c:pt>
                <c:pt idx="158">
                  <c:v>172218.26923076922</c:v>
                </c:pt>
                <c:pt idx="159">
                  <c:v>2106.7307692307691</c:v>
                </c:pt>
                <c:pt idx="160">
                  <c:v>225864.42307692306</c:v>
                </c:pt>
                <c:pt idx="161">
                  <c:v>74587.5</c:v>
                </c:pt>
                <c:pt idx="162">
                  <c:v>45593.269230769227</c:v>
                </c:pt>
                <c:pt idx="163">
                  <c:v>63618.269230769227</c:v>
                </c:pt>
                <c:pt idx="164">
                  <c:v>54071.153846153844</c:v>
                </c:pt>
                <c:pt idx="165">
                  <c:v>77848.076923076922</c:v>
                </c:pt>
                <c:pt idx="166">
                  <c:v>44293.269230769227</c:v>
                </c:pt>
                <c:pt idx="167">
                  <c:v>43529.807692307688</c:v>
                </c:pt>
                <c:pt idx="168">
                  <c:v>54019.230769230766</c:v>
                </c:pt>
                <c:pt idx="169">
                  <c:v>72681.730769230766</c:v>
                </c:pt>
                <c:pt idx="170">
                  <c:v>100961.53846153845</c:v>
                </c:pt>
                <c:pt idx="171">
                  <c:v>5018.2692307692305</c:v>
                </c:pt>
                <c:pt idx="172">
                  <c:v>261465.4215976331</c:v>
                </c:pt>
                <c:pt idx="173">
                  <c:v>40564.903846153844</c:v>
                </c:pt>
                <c:pt idx="174">
                  <c:v>50410.502958579884</c:v>
                </c:pt>
                <c:pt idx="175">
                  <c:v>69582.100591715964</c:v>
                </c:pt>
                <c:pt idx="176">
                  <c:v>118323.77958579881</c:v>
                </c:pt>
                <c:pt idx="177">
                  <c:v>63194.341715976319</c:v>
                </c:pt>
                <c:pt idx="178">
                  <c:v>49481.323964497038</c:v>
                </c:pt>
                <c:pt idx="179">
                  <c:v>81411.797337278113</c:v>
                </c:pt>
              </c:numCache>
            </c:numRef>
          </c:yVal>
        </c:ser>
        <c:dLbls/>
        <c:axId val="88881408"/>
        <c:axId val="88904064"/>
      </c:scatterChart>
      <c:valAx>
        <c:axId val="88881408"/>
        <c:scaling>
          <c:orientation val="minMax"/>
          <c:max val="40909"/>
          <c:min val="35431"/>
        </c:scaling>
        <c:axPos val="b"/>
        <c:title>
          <c:tx>
            <c:rich>
              <a:bodyPr/>
              <a:lstStyle/>
              <a:p>
                <a:pPr>
                  <a:defRPr/>
                </a:pPr>
                <a:r>
                  <a:rPr lang="en-US"/>
                  <a:t>Month-Year</a:t>
                </a:r>
              </a:p>
            </c:rich>
          </c:tx>
        </c:title>
        <c:numFmt formatCode="[$-409]mmm\-yy;@" sourceLinked="0"/>
        <c:tickLblPos val="nextTo"/>
        <c:txPr>
          <a:bodyPr rot="2700000"/>
          <a:lstStyle/>
          <a:p>
            <a:pPr>
              <a:defRPr/>
            </a:pPr>
            <a:endParaRPr lang="en-US"/>
          </a:p>
        </c:txPr>
        <c:crossAx val="88904064"/>
        <c:crosses val="autoZero"/>
        <c:crossBetween val="midCat"/>
        <c:majorUnit val="365.5"/>
      </c:valAx>
      <c:valAx>
        <c:axId val="88904064"/>
        <c:scaling>
          <c:orientation val="minMax"/>
        </c:scaling>
        <c:axPos val="l"/>
        <c:title>
          <c:tx>
            <c:rich>
              <a:bodyPr rot="-5400000" vert="horz"/>
              <a:lstStyle/>
              <a:p>
                <a:pPr>
                  <a:defRPr/>
                </a:pPr>
                <a:r>
                  <a:rPr lang="en-US"/>
                  <a:t>Pounds gutted weight</a:t>
                </a:r>
              </a:p>
            </c:rich>
          </c:tx>
        </c:title>
        <c:numFmt formatCode="_(* #,##0_);_(* \(#,##0\);_(* &quot;-&quot;??_);_(@_)" sourceLinked="1"/>
        <c:tickLblPos val="nextTo"/>
        <c:crossAx val="88881408"/>
        <c:crosses val="autoZero"/>
        <c:crossBetween val="midCat"/>
      </c:valAx>
    </c:plotArea>
    <c:plotVisOnly val="1"/>
    <c:dispBlanksAs val="gap"/>
  </c:chart>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Greater Amberjack</a:t>
            </a:r>
            <a:r>
              <a:rPr lang="en-US" baseline="0"/>
              <a:t> Monthly Landings (GW) </a:t>
            </a:r>
          </a:p>
          <a:p>
            <a:pPr>
              <a:defRPr/>
            </a:pPr>
            <a:r>
              <a:rPr lang="en-US" baseline="0"/>
              <a:t>Calendar Years 2000-2011</a:t>
            </a:r>
            <a:endParaRPr lang="en-US"/>
          </a:p>
        </c:rich>
      </c:tx>
    </c:title>
    <c:plotArea>
      <c:layout/>
      <c:scatterChart>
        <c:scatterStyle val="lineMarker"/>
        <c:ser>
          <c:idx val="0"/>
          <c:order val="0"/>
          <c:xVal>
            <c:numRef>
              <c:f>'Calendar Year Graphs'!$C$2:$C$181</c:f>
              <c:numCache>
                <c:formatCode>m/d/yyyy</c:formatCode>
                <c:ptCount val="180"/>
                <c:pt idx="0">
                  <c:v>35431</c:v>
                </c:pt>
                <c:pt idx="1">
                  <c:v>35462</c:v>
                </c:pt>
                <c:pt idx="2">
                  <c:v>35490</c:v>
                </c:pt>
                <c:pt idx="3">
                  <c:v>35521</c:v>
                </c:pt>
                <c:pt idx="4">
                  <c:v>35551</c:v>
                </c:pt>
                <c:pt idx="5">
                  <c:v>35582</c:v>
                </c:pt>
                <c:pt idx="6">
                  <c:v>35612</c:v>
                </c:pt>
                <c:pt idx="7">
                  <c:v>35643</c:v>
                </c:pt>
                <c:pt idx="8">
                  <c:v>35674</c:v>
                </c:pt>
                <c:pt idx="9">
                  <c:v>35704</c:v>
                </c:pt>
                <c:pt idx="10">
                  <c:v>35735</c:v>
                </c:pt>
                <c:pt idx="11">
                  <c:v>35765</c:v>
                </c:pt>
                <c:pt idx="12">
                  <c:v>35796</c:v>
                </c:pt>
                <c:pt idx="13">
                  <c:v>35827</c:v>
                </c:pt>
                <c:pt idx="14">
                  <c:v>35855</c:v>
                </c:pt>
                <c:pt idx="15">
                  <c:v>35886</c:v>
                </c:pt>
                <c:pt idx="16">
                  <c:v>35916</c:v>
                </c:pt>
                <c:pt idx="17">
                  <c:v>35947</c:v>
                </c:pt>
                <c:pt idx="18">
                  <c:v>35977</c:v>
                </c:pt>
                <c:pt idx="19">
                  <c:v>36008</c:v>
                </c:pt>
                <c:pt idx="20">
                  <c:v>36039</c:v>
                </c:pt>
                <c:pt idx="21">
                  <c:v>36069</c:v>
                </c:pt>
                <c:pt idx="22">
                  <c:v>36100</c:v>
                </c:pt>
                <c:pt idx="23">
                  <c:v>36130</c:v>
                </c:pt>
                <c:pt idx="24">
                  <c:v>36161</c:v>
                </c:pt>
                <c:pt idx="25">
                  <c:v>36192</c:v>
                </c:pt>
                <c:pt idx="26">
                  <c:v>36220</c:v>
                </c:pt>
                <c:pt idx="27">
                  <c:v>36251</c:v>
                </c:pt>
                <c:pt idx="28">
                  <c:v>36281</c:v>
                </c:pt>
                <c:pt idx="29">
                  <c:v>36312</c:v>
                </c:pt>
                <c:pt idx="30">
                  <c:v>36342</c:v>
                </c:pt>
                <c:pt idx="31">
                  <c:v>36373</c:v>
                </c:pt>
                <c:pt idx="32">
                  <c:v>36404</c:v>
                </c:pt>
                <c:pt idx="33">
                  <c:v>36434</c:v>
                </c:pt>
                <c:pt idx="34">
                  <c:v>36465</c:v>
                </c:pt>
                <c:pt idx="35">
                  <c:v>36495</c:v>
                </c:pt>
                <c:pt idx="36">
                  <c:v>36526</c:v>
                </c:pt>
                <c:pt idx="37">
                  <c:v>36557</c:v>
                </c:pt>
                <c:pt idx="38">
                  <c:v>36586</c:v>
                </c:pt>
                <c:pt idx="39">
                  <c:v>36617</c:v>
                </c:pt>
                <c:pt idx="40">
                  <c:v>36647</c:v>
                </c:pt>
                <c:pt idx="41">
                  <c:v>36678</c:v>
                </c:pt>
                <c:pt idx="42">
                  <c:v>36708</c:v>
                </c:pt>
                <c:pt idx="43">
                  <c:v>36739</c:v>
                </c:pt>
                <c:pt idx="44">
                  <c:v>36770</c:v>
                </c:pt>
                <c:pt idx="45">
                  <c:v>36800</c:v>
                </c:pt>
                <c:pt idx="46">
                  <c:v>36831</c:v>
                </c:pt>
                <c:pt idx="47">
                  <c:v>36861</c:v>
                </c:pt>
                <c:pt idx="48">
                  <c:v>36892</c:v>
                </c:pt>
                <c:pt idx="49">
                  <c:v>36923</c:v>
                </c:pt>
                <c:pt idx="50">
                  <c:v>36951</c:v>
                </c:pt>
                <c:pt idx="51">
                  <c:v>36982</c:v>
                </c:pt>
                <c:pt idx="52">
                  <c:v>37012</c:v>
                </c:pt>
                <c:pt idx="53">
                  <c:v>37043</c:v>
                </c:pt>
                <c:pt idx="54">
                  <c:v>37073</c:v>
                </c:pt>
                <c:pt idx="55">
                  <c:v>37104</c:v>
                </c:pt>
                <c:pt idx="56">
                  <c:v>37135</c:v>
                </c:pt>
                <c:pt idx="57">
                  <c:v>37165</c:v>
                </c:pt>
                <c:pt idx="58">
                  <c:v>37196</c:v>
                </c:pt>
                <c:pt idx="59">
                  <c:v>37226</c:v>
                </c:pt>
                <c:pt idx="60">
                  <c:v>37257</c:v>
                </c:pt>
                <c:pt idx="61">
                  <c:v>37288</c:v>
                </c:pt>
                <c:pt idx="62">
                  <c:v>37316</c:v>
                </c:pt>
                <c:pt idx="63">
                  <c:v>37347</c:v>
                </c:pt>
                <c:pt idx="64">
                  <c:v>37377</c:v>
                </c:pt>
                <c:pt idx="65">
                  <c:v>37408</c:v>
                </c:pt>
                <c:pt idx="66">
                  <c:v>37438</c:v>
                </c:pt>
                <c:pt idx="67">
                  <c:v>37469</c:v>
                </c:pt>
                <c:pt idx="68">
                  <c:v>37500</c:v>
                </c:pt>
                <c:pt idx="69">
                  <c:v>37530</c:v>
                </c:pt>
                <c:pt idx="70">
                  <c:v>37561</c:v>
                </c:pt>
                <c:pt idx="71">
                  <c:v>37591</c:v>
                </c:pt>
                <c:pt idx="72">
                  <c:v>37622</c:v>
                </c:pt>
                <c:pt idx="73">
                  <c:v>37653</c:v>
                </c:pt>
                <c:pt idx="74">
                  <c:v>37681</c:v>
                </c:pt>
                <c:pt idx="75">
                  <c:v>37712</c:v>
                </c:pt>
                <c:pt idx="76">
                  <c:v>37742</c:v>
                </c:pt>
                <c:pt idx="77">
                  <c:v>37773</c:v>
                </c:pt>
                <c:pt idx="78">
                  <c:v>37803</c:v>
                </c:pt>
                <c:pt idx="79">
                  <c:v>37834</c:v>
                </c:pt>
                <c:pt idx="80">
                  <c:v>37865</c:v>
                </c:pt>
                <c:pt idx="81">
                  <c:v>37895</c:v>
                </c:pt>
                <c:pt idx="82">
                  <c:v>37926</c:v>
                </c:pt>
                <c:pt idx="83">
                  <c:v>37956</c:v>
                </c:pt>
                <c:pt idx="84">
                  <c:v>37987</c:v>
                </c:pt>
                <c:pt idx="85">
                  <c:v>38018</c:v>
                </c:pt>
                <c:pt idx="86">
                  <c:v>38047</c:v>
                </c:pt>
                <c:pt idx="87">
                  <c:v>38078</c:v>
                </c:pt>
                <c:pt idx="88">
                  <c:v>38108</c:v>
                </c:pt>
                <c:pt idx="89">
                  <c:v>38139</c:v>
                </c:pt>
                <c:pt idx="90">
                  <c:v>38169</c:v>
                </c:pt>
                <c:pt idx="91">
                  <c:v>38200</c:v>
                </c:pt>
                <c:pt idx="92">
                  <c:v>38231</c:v>
                </c:pt>
                <c:pt idx="93">
                  <c:v>38261</c:v>
                </c:pt>
                <c:pt idx="94">
                  <c:v>38292</c:v>
                </c:pt>
                <c:pt idx="95">
                  <c:v>38322</c:v>
                </c:pt>
                <c:pt idx="96">
                  <c:v>38353</c:v>
                </c:pt>
                <c:pt idx="97">
                  <c:v>38384</c:v>
                </c:pt>
                <c:pt idx="98">
                  <c:v>38412</c:v>
                </c:pt>
                <c:pt idx="99">
                  <c:v>38443</c:v>
                </c:pt>
                <c:pt idx="100">
                  <c:v>38473</c:v>
                </c:pt>
                <c:pt idx="101">
                  <c:v>38504</c:v>
                </c:pt>
                <c:pt idx="102">
                  <c:v>38534</c:v>
                </c:pt>
                <c:pt idx="103">
                  <c:v>38565</c:v>
                </c:pt>
                <c:pt idx="104">
                  <c:v>38596</c:v>
                </c:pt>
                <c:pt idx="105">
                  <c:v>38626</c:v>
                </c:pt>
                <c:pt idx="106">
                  <c:v>38657</c:v>
                </c:pt>
                <c:pt idx="107">
                  <c:v>38687</c:v>
                </c:pt>
                <c:pt idx="108">
                  <c:v>38718</c:v>
                </c:pt>
                <c:pt idx="109">
                  <c:v>38749</c:v>
                </c:pt>
                <c:pt idx="110">
                  <c:v>38777</c:v>
                </c:pt>
                <c:pt idx="111">
                  <c:v>38808</c:v>
                </c:pt>
                <c:pt idx="112">
                  <c:v>38838</c:v>
                </c:pt>
                <c:pt idx="113">
                  <c:v>38869</c:v>
                </c:pt>
                <c:pt idx="114">
                  <c:v>38899</c:v>
                </c:pt>
                <c:pt idx="115">
                  <c:v>38930</c:v>
                </c:pt>
                <c:pt idx="116">
                  <c:v>38961</c:v>
                </c:pt>
                <c:pt idx="117">
                  <c:v>38991</c:v>
                </c:pt>
                <c:pt idx="118">
                  <c:v>39022</c:v>
                </c:pt>
                <c:pt idx="119">
                  <c:v>39052</c:v>
                </c:pt>
                <c:pt idx="120">
                  <c:v>39083</c:v>
                </c:pt>
                <c:pt idx="121">
                  <c:v>39114</c:v>
                </c:pt>
                <c:pt idx="122">
                  <c:v>39142</c:v>
                </c:pt>
                <c:pt idx="123">
                  <c:v>39173</c:v>
                </c:pt>
                <c:pt idx="124">
                  <c:v>39203</c:v>
                </c:pt>
                <c:pt idx="125">
                  <c:v>39234</c:v>
                </c:pt>
                <c:pt idx="126">
                  <c:v>39264</c:v>
                </c:pt>
                <c:pt idx="127">
                  <c:v>39295</c:v>
                </c:pt>
                <c:pt idx="128">
                  <c:v>39326</c:v>
                </c:pt>
                <c:pt idx="129">
                  <c:v>39356</c:v>
                </c:pt>
                <c:pt idx="130">
                  <c:v>39387</c:v>
                </c:pt>
                <c:pt idx="131">
                  <c:v>39417</c:v>
                </c:pt>
                <c:pt idx="132">
                  <c:v>39448</c:v>
                </c:pt>
                <c:pt idx="133">
                  <c:v>39479</c:v>
                </c:pt>
                <c:pt idx="134">
                  <c:v>39508</c:v>
                </c:pt>
                <c:pt idx="135">
                  <c:v>39539</c:v>
                </c:pt>
                <c:pt idx="136">
                  <c:v>39569</c:v>
                </c:pt>
                <c:pt idx="137">
                  <c:v>39600</c:v>
                </c:pt>
                <c:pt idx="138">
                  <c:v>39630</c:v>
                </c:pt>
                <c:pt idx="139">
                  <c:v>39661</c:v>
                </c:pt>
                <c:pt idx="140">
                  <c:v>39692</c:v>
                </c:pt>
                <c:pt idx="141">
                  <c:v>39722</c:v>
                </c:pt>
                <c:pt idx="142">
                  <c:v>39753</c:v>
                </c:pt>
                <c:pt idx="143">
                  <c:v>39783</c:v>
                </c:pt>
                <c:pt idx="144">
                  <c:v>39814</c:v>
                </c:pt>
                <c:pt idx="145">
                  <c:v>39845</c:v>
                </c:pt>
                <c:pt idx="146">
                  <c:v>39873</c:v>
                </c:pt>
                <c:pt idx="147">
                  <c:v>39904</c:v>
                </c:pt>
                <c:pt idx="148">
                  <c:v>39934</c:v>
                </c:pt>
                <c:pt idx="149">
                  <c:v>39965</c:v>
                </c:pt>
                <c:pt idx="150">
                  <c:v>39995</c:v>
                </c:pt>
                <c:pt idx="151">
                  <c:v>40026</c:v>
                </c:pt>
                <c:pt idx="152">
                  <c:v>40057</c:v>
                </c:pt>
                <c:pt idx="153">
                  <c:v>40087</c:v>
                </c:pt>
                <c:pt idx="154">
                  <c:v>40118</c:v>
                </c:pt>
                <c:pt idx="155">
                  <c:v>40148</c:v>
                </c:pt>
                <c:pt idx="156">
                  <c:v>40179</c:v>
                </c:pt>
                <c:pt idx="157">
                  <c:v>40210</c:v>
                </c:pt>
                <c:pt idx="158">
                  <c:v>40238</c:v>
                </c:pt>
                <c:pt idx="159">
                  <c:v>40269</c:v>
                </c:pt>
                <c:pt idx="160">
                  <c:v>40299</c:v>
                </c:pt>
                <c:pt idx="161">
                  <c:v>40330</c:v>
                </c:pt>
                <c:pt idx="162">
                  <c:v>40360</c:v>
                </c:pt>
                <c:pt idx="163">
                  <c:v>40391</c:v>
                </c:pt>
                <c:pt idx="164">
                  <c:v>40422</c:v>
                </c:pt>
                <c:pt idx="165">
                  <c:v>40452</c:v>
                </c:pt>
                <c:pt idx="166">
                  <c:v>40483</c:v>
                </c:pt>
                <c:pt idx="167">
                  <c:v>40513</c:v>
                </c:pt>
                <c:pt idx="168">
                  <c:v>40544</c:v>
                </c:pt>
                <c:pt idx="169">
                  <c:v>40575</c:v>
                </c:pt>
                <c:pt idx="170">
                  <c:v>40603</c:v>
                </c:pt>
                <c:pt idx="171">
                  <c:v>40634</c:v>
                </c:pt>
                <c:pt idx="172">
                  <c:v>40664</c:v>
                </c:pt>
                <c:pt idx="173">
                  <c:v>40695</c:v>
                </c:pt>
                <c:pt idx="174">
                  <c:v>40725</c:v>
                </c:pt>
                <c:pt idx="175">
                  <c:v>40756</c:v>
                </c:pt>
                <c:pt idx="176">
                  <c:v>40787</c:v>
                </c:pt>
                <c:pt idx="177">
                  <c:v>40817</c:v>
                </c:pt>
                <c:pt idx="178">
                  <c:v>40848</c:v>
                </c:pt>
                <c:pt idx="179">
                  <c:v>40878</c:v>
                </c:pt>
              </c:numCache>
            </c:numRef>
          </c:xVal>
          <c:yVal>
            <c:numRef>
              <c:f>'Calendar Year Graphs'!$D$2:$D$227</c:f>
              <c:numCache>
                <c:formatCode>_(* #,##0_);_(* \(#,##0\);_(* "-"??_);_(@_)</c:formatCode>
                <c:ptCount val="226"/>
                <c:pt idx="0">
                  <c:v>68792.307692307688</c:v>
                </c:pt>
                <c:pt idx="1">
                  <c:v>72922.115384615376</c:v>
                </c:pt>
                <c:pt idx="2">
                  <c:v>221314.42307692306</c:v>
                </c:pt>
                <c:pt idx="3">
                  <c:v>71094.230769230766</c:v>
                </c:pt>
                <c:pt idx="4">
                  <c:v>234065.3846153846</c:v>
                </c:pt>
                <c:pt idx="5">
                  <c:v>65947.115384615376</c:v>
                </c:pt>
                <c:pt idx="6">
                  <c:v>45923.076923076922</c:v>
                </c:pt>
                <c:pt idx="7">
                  <c:v>44302.884615384617</c:v>
                </c:pt>
                <c:pt idx="8">
                  <c:v>43992.307692307688</c:v>
                </c:pt>
                <c:pt idx="9">
                  <c:v>43375</c:v>
                </c:pt>
                <c:pt idx="10">
                  <c:v>34232.692307692305</c:v>
                </c:pt>
                <c:pt idx="11">
                  <c:v>38305.769230769227</c:v>
                </c:pt>
                <c:pt idx="12">
                  <c:v>109747.11538461538</c:v>
                </c:pt>
                <c:pt idx="13">
                  <c:v>91435.576923076922</c:v>
                </c:pt>
                <c:pt idx="14">
                  <c:v>118395.1923076923</c:v>
                </c:pt>
                <c:pt idx="15">
                  <c:v>71800</c:v>
                </c:pt>
                <c:pt idx="16">
                  <c:v>202677.8846153846</c:v>
                </c:pt>
                <c:pt idx="17">
                  <c:v>39254.807692307688</c:v>
                </c:pt>
                <c:pt idx="18">
                  <c:v>58613.461538461539</c:v>
                </c:pt>
                <c:pt idx="19">
                  <c:v>42825.961538461539</c:v>
                </c:pt>
                <c:pt idx="20">
                  <c:v>49699.038461538461</c:v>
                </c:pt>
                <c:pt idx="21">
                  <c:v>26147.115384615383</c:v>
                </c:pt>
                <c:pt idx="22">
                  <c:v>61914.423076923078</c:v>
                </c:pt>
                <c:pt idx="23">
                  <c:v>44883.653846153844</c:v>
                </c:pt>
                <c:pt idx="24">
                  <c:v>53069.230769230766</c:v>
                </c:pt>
                <c:pt idx="25">
                  <c:v>104286.53846153845</c:v>
                </c:pt>
                <c:pt idx="26">
                  <c:v>180007.69230769231</c:v>
                </c:pt>
                <c:pt idx="27">
                  <c:v>3088.4615384615386</c:v>
                </c:pt>
                <c:pt idx="28">
                  <c:v>160502.88461538462</c:v>
                </c:pt>
                <c:pt idx="29">
                  <c:v>55856.730769230766</c:v>
                </c:pt>
                <c:pt idx="30">
                  <c:v>39260.576923076922</c:v>
                </c:pt>
                <c:pt idx="31">
                  <c:v>26512.5</c:v>
                </c:pt>
                <c:pt idx="32">
                  <c:v>57381.730769230766</c:v>
                </c:pt>
                <c:pt idx="33">
                  <c:v>28776.923076923074</c:v>
                </c:pt>
                <c:pt idx="34">
                  <c:v>16991.346153846152</c:v>
                </c:pt>
                <c:pt idx="35">
                  <c:v>56007.692307692305</c:v>
                </c:pt>
                <c:pt idx="36">
                  <c:v>39016.346153846156</c:v>
                </c:pt>
                <c:pt idx="37">
                  <c:v>60948.076923076922</c:v>
                </c:pt>
                <c:pt idx="38">
                  <c:v>99501.923076923078</c:v>
                </c:pt>
                <c:pt idx="39">
                  <c:v>1232.6923076923076</c:v>
                </c:pt>
                <c:pt idx="40">
                  <c:v>145943.26923076922</c:v>
                </c:pt>
                <c:pt idx="41">
                  <c:v>39915.384615384617</c:v>
                </c:pt>
                <c:pt idx="42">
                  <c:v>38452.884615384617</c:v>
                </c:pt>
                <c:pt idx="43">
                  <c:v>27117.307692307691</c:v>
                </c:pt>
                <c:pt idx="44">
                  <c:v>64824.038461538461</c:v>
                </c:pt>
                <c:pt idx="45">
                  <c:v>38119.230769230766</c:v>
                </c:pt>
                <c:pt idx="46">
                  <c:v>44098.076923076922</c:v>
                </c:pt>
                <c:pt idx="47">
                  <c:v>30858.653846153844</c:v>
                </c:pt>
                <c:pt idx="48">
                  <c:v>49739.423076923078</c:v>
                </c:pt>
                <c:pt idx="49">
                  <c:v>104836.53846153845</c:v>
                </c:pt>
                <c:pt idx="50">
                  <c:v>117622.11538461538</c:v>
                </c:pt>
                <c:pt idx="51">
                  <c:v>1825</c:v>
                </c:pt>
                <c:pt idx="52">
                  <c:v>169773.07692307691</c:v>
                </c:pt>
                <c:pt idx="53">
                  <c:v>37618.269230769227</c:v>
                </c:pt>
                <c:pt idx="54">
                  <c:v>27661.538461538461</c:v>
                </c:pt>
                <c:pt idx="55">
                  <c:v>28164.423076923074</c:v>
                </c:pt>
                <c:pt idx="56">
                  <c:v>29863.461538461539</c:v>
                </c:pt>
                <c:pt idx="57">
                  <c:v>28376.923076923074</c:v>
                </c:pt>
                <c:pt idx="58">
                  <c:v>28100.961538461539</c:v>
                </c:pt>
                <c:pt idx="59">
                  <c:v>21294.23076923077</c:v>
                </c:pt>
                <c:pt idx="60">
                  <c:v>47027.884615384617</c:v>
                </c:pt>
                <c:pt idx="61">
                  <c:v>76224.038461538454</c:v>
                </c:pt>
                <c:pt idx="62">
                  <c:v>146536.53846153847</c:v>
                </c:pt>
                <c:pt idx="63">
                  <c:v>9471.1538461538457</c:v>
                </c:pt>
                <c:pt idx="64">
                  <c:v>102883.65384615384</c:v>
                </c:pt>
                <c:pt idx="65">
                  <c:v>35338.461538461539</c:v>
                </c:pt>
                <c:pt idx="66">
                  <c:v>45012.5</c:v>
                </c:pt>
                <c:pt idx="67">
                  <c:v>41624.038461538461</c:v>
                </c:pt>
                <c:pt idx="68">
                  <c:v>20359.615384615383</c:v>
                </c:pt>
                <c:pt idx="69">
                  <c:v>46342.307692307688</c:v>
                </c:pt>
                <c:pt idx="70">
                  <c:v>39567.307692307688</c:v>
                </c:pt>
                <c:pt idx="71">
                  <c:v>38842.307692307688</c:v>
                </c:pt>
                <c:pt idx="72">
                  <c:v>44106.730769230766</c:v>
                </c:pt>
                <c:pt idx="73">
                  <c:v>57432.692307692305</c:v>
                </c:pt>
                <c:pt idx="74">
                  <c:v>100821.15384615384</c:v>
                </c:pt>
                <c:pt idx="75">
                  <c:v>2000</c:v>
                </c:pt>
                <c:pt idx="76">
                  <c:v>145723.07692307691</c:v>
                </c:pt>
                <c:pt idx="77">
                  <c:v>40892.307692307688</c:v>
                </c:pt>
                <c:pt idx="78">
                  <c:v>35095.192307692305</c:v>
                </c:pt>
                <c:pt idx="79">
                  <c:v>25769.23076923077</c:v>
                </c:pt>
                <c:pt idx="80">
                  <c:v>32363.461538461539</c:v>
                </c:pt>
                <c:pt idx="81">
                  <c:v>31212.5</c:v>
                </c:pt>
                <c:pt idx="82">
                  <c:v>27018.26923076923</c:v>
                </c:pt>
                <c:pt idx="83">
                  <c:v>39058.653846153844</c:v>
                </c:pt>
                <c:pt idx="84">
                  <c:v>69506.730769230766</c:v>
                </c:pt>
                <c:pt idx="85">
                  <c:v>92948.076923076922</c:v>
                </c:pt>
                <c:pt idx="86">
                  <c:v>221118.26923076922</c:v>
                </c:pt>
                <c:pt idx="87">
                  <c:v>8536.538461538461</c:v>
                </c:pt>
                <c:pt idx="88">
                  <c:v>171139.42307692306</c:v>
                </c:pt>
                <c:pt idx="89">
                  <c:v>49477.884615384617</c:v>
                </c:pt>
                <c:pt idx="90">
                  <c:v>39070.192307692305</c:v>
                </c:pt>
                <c:pt idx="91">
                  <c:v>24265.384615384613</c:v>
                </c:pt>
                <c:pt idx="92">
                  <c:v>24585.576923076922</c:v>
                </c:pt>
                <c:pt idx="93">
                  <c:v>25290.384615384613</c:v>
                </c:pt>
                <c:pt idx="94">
                  <c:v>26106.73076923077</c:v>
                </c:pt>
                <c:pt idx="95">
                  <c:v>30251.923076923074</c:v>
                </c:pt>
                <c:pt idx="96">
                  <c:v>52266.346153846149</c:v>
                </c:pt>
                <c:pt idx="97">
                  <c:v>111943.26923076923</c:v>
                </c:pt>
                <c:pt idx="98">
                  <c:v>188743.26923076922</c:v>
                </c:pt>
                <c:pt idx="99">
                  <c:v>882.69230769230762</c:v>
                </c:pt>
                <c:pt idx="100">
                  <c:v>232757.69230769231</c:v>
                </c:pt>
                <c:pt idx="101">
                  <c:v>41620.192307692305</c:v>
                </c:pt>
                <c:pt idx="102">
                  <c:v>20765.384615384613</c:v>
                </c:pt>
                <c:pt idx="103">
                  <c:v>18222.115384615383</c:v>
                </c:pt>
                <c:pt idx="104">
                  <c:v>17984.615384615383</c:v>
                </c:pt>
                <c:pt idx="105">
                  <c:v>15902.884615384615</c:v>
                </c:pt>
                <c:pt idx="106">
                  <c:v>22990.384615384613</c:v>
                </c:pt>
                <c:pt idx="107">
                  <c:v>29189.423076923074</c:v>
                </c:pt>
                <c:pt idx="108">
                  <c:v>22732.692307692309</c:v>
                </c:pt>
                <c:pt idx="109">
                  <c:v>40476.923076923078</c:v>
                </c:pt>
                <c:pt idx="110">
                  <c:v>87051.923076923078</c:v>
                </c:pt>
                <c:pt idx="111">
                  <c:v>7000</c:v>
                </c:pt>
                <c:pt idx="112">
                  <c:v>207070.19230769231</c:v>
                </c:pt>
                <c:pt idx="113">
                  <c:v>20054.807692307691</c:v>
                </c:pt>
                <c:pt idx="114">
                  <c:v>9506.7307692307695</c:v>
                </c:pt>
                <c:pt idx="115">
                  <c:v>7723.0769230769229</c:v>
                </c:pt>
                <c:pt idx="116">
                  <c:v>8916.3461538461543</c:v>
                </c:pt>
                <c:pt idx="117">
                  <c:v>14615.384615384615</c:v>
                </c:pt>
                <c:pt idx="118">
                  <c:v>14642.307692307691</c:v>
                </c:pt>
                <c:pt idx="119">
                  <c:v>14650.961538461537</c:v>
                </c:pt>
                <c:pt idx="120">
                  <c:v>14945.192307692307</c:v>
                </c:pt>
                <c:pt idx="121">
                  <c:v>44830.769230769227</c:v>
                </c:pt>
                <c:pt idx="122">
                  <c:v>112735.57692307692</c:v>
                </c:pt>
                <c:pt idx="123">
                  <c:v>1052.8846153846152</c:v>
                </c:pt>
                <c:pt idx="124">
                  <c:v>123500</c:v>
                </c:pt>
                <c:pt idx="125">
                  <c:v>41689.423076923078</c:v>
                </c:pt>
                <c:pt idx="126">
                  <c:v>20620.192307692309</c:v>
                </c:pt>
                <c:pt idx="127">
                  <c:v>18673.076923076922</c:v>
                </c:pt>
                <c:pt idx="128">
                  <c:v>25995.192307692309</c:v>
                </c:pt>
                <c:pt idx="129">
                  <c:v>24148.076923076922</c:v>
                </c:pt>
                <c:pt idx="130">
                  <c:v>29160.576923076922</c:v>
                </c:pt>
                <c:pt idx="131">
                  <c:v>32014.423076923074</c:v>
                </c:pt>
                <c:pt idx="132">
                  <c:v>20380.76923076923</c:v>
                </c:pt>
                <c:pt idx="133">
                  <c:v>111234.61538461538</c:v>
                </c:pt>
                <c:pt idx="134">
                  <c:v>94673.076923076922</c:v>
                </c:pt>
                <c:pt idx="135">
                  <c:v>348.07692307692304</c:v>
                </c:pt>
                <c:pt idx="136">
                  <c:v>154482.69230769231</c:v>
                </c:pt>
                <c:pt idx="137">
                  <c:v>37613.461538461539</c:v>
                </c:pt>
                <c:pt idx="138">
                  <c:v>38536.538461538461</c:v>
                </c:pt>
                <c:pt idx="139">
                  <c:v>25595.192307692309</c:v>
                </c:pt>
                <c:pt idx="140">
                  <c:v>31268.26923076923</c:v>
                </c:pt>
                <c:pt idx="141">
                  <c:v>36694.230769230766</c:v>
                </c:pt>
                <c:pt idx="142">
                  <c:v>31208.653846153844</c:v>
                </c:pt>
                <c:pt idx="143">
                  <c:v>48558.653846153844</c:v>
                </c:pt>
                <c:pt idx="144">
                  <c:v>66170.192307692312</c:v>
                </c:pt>
                <c:pt idx="145">
                  <c:v>60039.423076923078</c:v>
                </c:pt>
                <c:pt idx="146">
                  <c:v>115784.61538461538</c:v>
                </c:pt>
                <c:pt idx="147">
                  <c:v>2295.1923076923076</c:v>
                </c:pt>
                <c:pt idx="148">
                  <c:v>174173.07692307691</c:v>
                </c:pt>
                <c:pt idx="149">
                  <c:v>58484.615384615383</c:v>
                </c:pt>
                <c:pt idx="150">
                  <c:v>40673.076923076922</c:v>
                </c:pt>
                <c:pt idx="151">
                  <c:v>46955.769230769227</c:v>
                </c:pt>
                <c:pt idx="152">
                  <c:v>55466.346153846149</c:v>
                </c:pt>
                <c:pt idx="153">
                  <c:v>47350</c:v>
                </c:pt>
                <c:pt idx="154">
                  <c:v>51795.192307692305</c:v>
                </c:pt>
                <c:pt idx="155">
                  <c:v>48292.307692307688</c:v>
                </c:pt>
                <c:pt idx="156">
                  <c:v>70745.192307692312</c:v>
                </c:pt>
                <c:pt idx="157">
                  <c:v>68816.346153846156</c:v>
                </c:pt>
                <c:pt idx="158">
                  <c:v>172218.26923076922</c:v>
                </c:pt>
                <c:pt idx="159">
                  <c:v>2106.7307692307691</c:v>
                </c:pt>
                <c:pt idx="160">
                  <c:v>225864.42307692306</c:v>
                </c:pt>
                <c:pt idx="161">
                  <c:v>74587.5</c:v>
                </c:pt>
                <c:pt idx="162">
                  <c:v>45593.269230769227</c:v>
                </c:pt>
                <c:pt idx="163">
                  <c:v>63618.269230769227</c:v>
                </c:pt>
                <c:pt idx="164">
                  <c:v>54071.153846153844</c:v>
                </c:pt>
                <c:pt idx="165">
                  <c:v>77848.076923076922</c:v>
                </c:pt>
                <c:pt idx="166">
                  <c:v>44293.269230769227</c:v>
                </c:pt>
                <c:pt idx="167">
                  <c:v>43529.807692307688</c:v>
                </c:pt>
                <c:pt idx="168">
                  <c:v>54019.230769230766</c:v>
                </c:pt>
                <c:pt idx="169">
                  <c:v>72681.730769230766</c:v>
                </c:pt>
                <c:pt idx="170">
                  <c:v>100961.53846153845</c:v>
                </c:pt>
                <c:pt idx="171">
                  <c:v>5018.2692307692305</c:v>
                </c:pt>
                <c:pt idx="172">
                  <c:v>261465.4215976331</c:v>
                </c:pt>
                <c:pt idx="173">
                  <c:v>40564.903846153844</c:v>
                </c:pt>
                <c:pt idx="174">
                  <c:v>50410.502958579884</c:v>
                </c:pt>
                <c:pt idx="175">
                  <c:v>69582.100591715964</c:v>
                </c:pt>
                <c:pt idx="176">
                  <c:v>118323.77958579881</c:v>
                </c:pt>
                <c:pt idx="177">
                  <c:v>63194.341715976319</c:v>
                </c:pt>
                <c:pt idx="178">
                  <c:v>49481.323964497038</c:v>
                </c:pt>
                <c:pt idx="179">
                  <c:v>81411.797337278113</c:v>
                </c:pt>
              </c:numCache>
            </c:numRef>
          </c:yVal>
        </c:ser>
        <c:dLbls/>
        <c:axId val="88910848"/>
        <c:axId val="88929408"/>
      </c:scatterChart>
      <c:valAx>
        <c:axId val="88910848"/>
        <c:scaling>
          <c:orientation val="minMax"/>
          <c:max val="40909"/>
          <c:min val="36495"/>
        </c:scaling>
        <c:axPos val="b"/>
        <c:title>
          <c:tx>
            <c:rich>
              <a:bodyPr/>
              <a:lstStyle/>
              <a:p>
                <a:pPr>
                  <a:defRPr/>
                </a:pPr>
                <a:r>
                  <a:rPr lang="en-US"/>
                  <a:t>Month-Year</a:t>
                </a:r>
              </a:p>
            </c:rich>
          </c:tx>
        </c:title>
        <c:numFmt formatCode="[$-409]mmm\-yy;@" sourceLinked="0"/>
        <c:tickLblPos val="nextTo"/>
        <c:crossAx val="88929408"/>
        <c:crosses val="autoZero"/>
        <c:crossBetween val="midCat"/>
        <c:majorUnit val="365.5"/>
      </c:valAx>
      <c:valAx>
        <c:axId val="88929408"/>
        <c:scaling>
          <c:orientation val="minMax"/>
        </c:scaling>
        <c:axPos val="l"/>
        <c:title>
          <c:tx>
            <c:rich>
              <a:bodyPr rot="-5400000" vert="horz"/>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r>
                  <a:rPr lang="en-US" sz="1000" b="1" i="0" baseline="0">
                    <a:effectLst/>
                  </a:rPr>
                  <a:t>Pounds gutted weight</a:t>
                </a:r>
                <a:endParaRPr lang="en-US" sz="1000">
                  <a:effectLst/>
                </a:endParaRPr>
              </a:p>
            </c:rich>
          </c:tx>
        </c:title>
        <c:numFmt formatCode="_(* #,##0_);_(* \(#,##0\);_(* &quot;-&quot;??_);_(@_)" sourceLinked="1"/>
        <c:tickLblPos val="nextTo"/>
        <c:crossAx val="88910848"/>
        <c:crosses val="autoZero"/>
        <c:crossBetween val="midCat"/>
      </c:valAx>
    </c:plotArea>
    <c:plotVisOnly val="1"/>
    <c:dispBlanksAs val="gap"/>
  </c:chart>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Greater Amberjack</a:t>
            </a:r>
            <a:r>
              <a:rPr lang="en-US" baseline="0"/>
              <a:t> Monthly Landings (GW) </a:t>
            </a:r>
          </a:p>
          <a:p>
            <a:pPr>
              <a:defRPr/>
            </a:pPr>
            <a:r>
              <a:rPr lang="en-US" baseline="0"/>
              <a:t>Calendar Years 2005-2011</a:t>
            </a:r>
            <a:endParaRPr lang="en-US"/>
          </a:p>
        </c:rich>
      </c:tx>
    </c:title>
    <c:plotArea>
      <c:layout/>
      <c:scatterChart>
        <c:scatterStyle val="lineMarker"/>
        <c:ser>
          <c:idx val="0"/>
          <c:order val="0"/>
          <c:xVal>
            <c:numRef>
              <c:f>'Calendar Year Graphs'!$C$2:$C$181</c:f>
              <c:numCache>
                <c:formatCode>m/d/yyyy</c:formatCode>
                <c:ptCount val="180"/>
                <c:pt idx="0">
                  <c:v>35431</c:v>
                </c:pt>
                <c:pt idx="1">
                  <c:v>35462</c:v>
                </c:pt>
                <c:pt idx="2">
                  <c:v>35490</c:v>
                </c:pt>
                <c:pt idx="3">
                  <c:v>35521</c:v>
                </c:pt>
                <c:pt idx="4">
                  <c:v>35551</c:v>
                </c:pt>
                <c:pt idx="5">
                  <c:v>35582</c:v>
                </c:pt>
                <c:pt idx="6">
                  <c:v>35612</c:v>
                </c:pt>
                <c:pt idx="7">
                  <c:v>35643</c:v>
                </c:pt>
                <c:pt idx="8">
                  <c:v>35674</c:v>
                </c:pt>
                <c:pt idx="9">
                  <c:v>35704</c:v>
                </c:pt>
                <c:pt idx="10">
                  <c:v>35735</c:v>
                </c:pt>
                <c:pt idx="11">
                  <c:v>35765</c:v>
                </c:pt>
                <c:pt idx="12">
                  <c:v>35796</c:v>
                </c:pt>
                <c:pt idx="13">
                  <c:v>35827</c:v>
                </c:pt>
                <c:pt idx="14">
                  <c:v>35855</c:v>
                </c:pt>
                <c:pt idx="15">
                  <c:v>35886</c:v>
                </c:pt>
                <c:pt idx="16">
                  <c:v>35916</c:v>
                </c:pt>
                <c:pt idx="17">
                  <c:v>35947</c:v>
                </c:pt>
                <c:pt idx="18">
                  <c:v>35977</c:v>
                </c:pt>
                <c:pt idx="19">
                  <c:v>36008</c:v>
                </c:pt>
                <c:pt idx="20">
                  <c:v>36039</c:v>
                </c:pt>
                <c:pt idx="21">
                  <c:v>36069</c:v>
                </c:pt>
                <c:pt idx="22">
                  <c:v>36100</c:v>
                </c:pt>
                <c:pt idx="23">
                  <c:v>36130</c:v>
                </c:pt>
                <c:pt idx="24">
                  <c:v>36161</c:v>
                </c:pt>
                <c:pt idx="25">
                  <c:v>36192</c:v>
                </c:pt>
                <c:pt idx="26">
                  <c:v>36220</c:v>
                </c:pt>
                <c:pt idx="27">
                  <c:v>36251</c:v>
                </c:pt>
                <c:pt idx="28">
                  <c:v>36281</c:v>
                </c:pt>
                <c:pt idx="29">
                  <c:v>36312</c:v>
                </c:pt>
                <c:pt idx="30">
                  <c:v>36342</c:v>
                </c:pt>
                <c:pt idx="31">
                  <c:v>36373</c:v>
                </c:pt>
                <c:pt idx="32">
                  <c:v>36404</c:v>
                </c:pt>
                <c:pt idx="33">
                  <c:v>36434</c:v>
                </c:pt>
                <c:pt idx="34">
                  <c:v>36465</c:v>
                </c:pt>
                <c:pt idx="35">
                  <c:v>36495</c:v>
                </c:pt>
                <c:pt idx="36">
                  <c:v>36526</c:v>
                </c:pt>
                <c:pt idx="37">
                  <c:v>36557</c:v>
                </c:pt>
                <c:pt idx="38">
                  <c:v>36586</c:v>
                </c:pt>
                <c:pt idx="39">
                  <c:v>36617</c:v>
                </c:pt>
                <c:pt idx="40">
                  <c:v>36647</c:v>
                </c:pt>
                <c:pt idx="41">
                  <c:v>36678</c:v>
                </c:pt>
                <c:pt idx="42">
                  <c:v>36708</c:v>
                </c:pt>
                <c:pt idx="43">
                  <c:v>36739</c:v>
                </c:pt>
                <c:pt idx="44">
                  <c:v>36770</c:v>
                </c:pt>
                <c:pt idx="45">
                  <c:v>36800</c:v>
                </c:pt>
                <c:pt idx="46">
                  <c:v>36831</c:v>
                </c:pt>
                <c:pt idx="47">
                  <c:v>36861</c:v>
                </c:pt>
                <c:pt idx="48">
                  <c:v>36892</c:v>
                </c:pt>
                <c:pt idx="49">
                  <c:v>36923</c:v>
                </c:pt>
                <c:pt idx="50">
                  <c:v>36951</c:v>
                </c:pt>
                <c:pt idx="51">
                  <c:v>36982</c:v>
                </c:pt>
                <c:pt idx="52">
                  <c:v>37012</c:v>
                </c:pt>
                <c:pt idx="53">
                  <c:v>37043</c:v>
                </c:pt>
                <c:pt idx="54">
                  <c:v>37073</c:v>
                </c:pt>
                <c:pt idx="55">
                  <c:v>37104</c:v>
                </c:pt>
                <c:pt idx="56">
                  <c:v>37135</c:v>
                </c:pt>
                <c:pt idx="57">
                  <c:v>37165</c:v>
                </c:pt>
                <c:pt idx="58">
                  <c:v>37196</c:v>
                </c:pt>
                <c:pt idx="59">
                  <c:v>37226</c:v>
                </c:pt>
                <c:pt idx="60">
                  <c:v>37257</c:v>
                </c:pt>
                <c:pt idx="61">
                  <c:v>37288</c:v>
                </c:pt>
                <c:pt idx="62">
                  <c:v>37316</c:v>
                </c:pt>
                <c:pt idx="63">
                  <c:v>37347</c:v>
                </c:pt>
                <c:pt idx="64">
                  <c:v>37377</c:v>
                </c:pt>
                <c:pt idx="65">
                  <c:v>37408</c:v>
                </c:pt>
                <c:pt idx="66">
                  <c:v>37438</c:v>
                </c:pt>
                <c:pt idx="67">
                  <c:v>37469</c:v>
                </c:pt>
                <c:pt idx="68">
                  <c:v>37500</c:v>
                </c:pt>
                <c:pt idx="69">
                  <c:v>37530</c:v>
                </c:pt>
                <c:pt idx="70">
                  <c:v>37561</c:v>
                </c:pt>
                <c:pt idx="71">
                  <c:v>37591</c:v>
                </c:pt>
                <c:pt idx="72">
                  <c:v>37622</c:v>
                </c:pt>
                <c:pt idx="73">
                  <c:v>37653</c:v>
                </c:pt>
                <c:pt idx="74">
                  <c:v>37681</c:v>
                </c:pt>
                <c:pt idx="75">
                  <c:v>37712</c:v>
                </c:pt>
                <c:pt idx="76">
                  <c:v>37742</c:v>
                </c:pt>
                <c:pt idx="77">
                  <c:v>37773</c:v>
                </c:pt>
                <c:pt idx="78">
                  <c:v>37803</c:v>
                </c:pt>
                <c:pt idx="79">
                  <c:v>37834</c:v>
                </c:pt>
                <c:pt idx="80">
                  <c:v>37865</c:v>
                </c:pt>
                <c:pt idx="81">
                  <c:v>37895</c:v>
                </c:pt>
                <c:pt idx="82">
                  <c:v>37926</c:v>
                </c:pt>
                <c:pt idx="83">
                  <c:v>37956</c:v>
                </c:pt>
                <c:pt idx="84">
                  <c:v>37987</c:v>
                </c:pt>
                <c:pt idx="85">
                  <c:v>38018</c:v>
                </c:pt>
                <c:pt idx="86">
                  <c:v>38047</c:v>
                </c:pt>
                <c:pt idx="87">
                  <c:v>38078</c:v>
                </c:pt>
                <c:pt idx="88">
                  <c:v>38108</c:v>
                </c:pt>
                <c:pt idx="89">
                  <c:v>38139</c:v>
                </c:pt>
                <c:pt idx="90">
                  <c:v>38169</c:v>
                </c:pt>
                <c:pt idx="91">
                  <c:v>38200</c:v>
                </c:pt>
                <c:pt idx="92">
                  <c:v>38231</c:v>
                </c:pt>
                <c:pt idx="93">
                  <c:v>38261</c:v>
                </c:pt>
                <c:pt idx="94">
                  <c:v>38292</c:v>
                </c:pt>
                <c:pt idx="95">
                  <c:v>38322</c:v>
                </c:pt>
                <c:pt idx="96">
                  <c:v>38353</c:v>
                </c:pt>
                <c:pt idx="97">
                  <c:v>38384</c:v>
                </c:pt>
                <c:pt idx="98">
                  <c:v>38412</c:v>
                </c:pt>
                <c:pt idx="99">
                  <c:v>38443</c:v>
                </c:pt>
                <c:pt idx="100">
                  <c:v>38473</c:v>
                </c:pt>
                <c:pt idx="101">
                  <c:v>38504</c:v>
                </c:pt>
                <c:pt idx="102">
                  <c:v>38534</c:v>
                </c:pt>
                <c:pt idx="103">
                  <c:v>38565</c:v>
                </c:pt>
                <c:pt idx="104">
                  <c:v>38596</c:v>
                </c:pt>
                <c:pt idx="105">
                  <c:v>38626</c:v>
                </c:pt>
                <c:pt idx="106">
                  <c:v>38657</c:v>
                </c:pt>
                <c:pt idx="107">
                  <c:v>38687</c:v>
                </c:pt>
                <c:pt idx="108">
                  <c:v>38718</c:v>
                </c:pt>
                <c:pt idx="109">
                  <c:v>38749</c:v>
                </c:pt>
                <c:pt idx="110">
                  <c:v>38777</c:v>
                </c:pt>
                <c:pt idx="111">
                  <c:v>38808</c:v>
                </c:pt>
                <c:pt idx="112">
                  <c:v>38838</c:v>
                </c:pt>
                <c:pt idx="113">
                  <c:v>38869</c:v>
                </c:pt>
                <c:pt idx="114">
                  <c:v>38899</c:v>
                </c:pt>
                <c:pt idx="115">
                  <c:v>38930</c:v>
                </c:pt>
                <c:pt idx="116">
                  <c:v>38961</c:v>
                </c:pt>
                <c:pt idx="117">
                  <c:v>38991</c:v>
                </c:pt>
                <c:pt idx="118">
                  <c:v>39022</c:v>
                </c:pt>
                <c:pt idx="119">
                  <c:v>39052</c:v>
                </c:pt>
                <c:pt idx="120">
                  <c:v>39083</c:v>
                </c:pt>
                <c:pt idx="121">
                  <c:v>39114</c:v>
                </c:pt>
                <c:pt idx="122">
                  <c:v>39142</c:v>
                </c:pt>
                <c:pt idx="123">
                  <c:v>39173</c:v>
                </c:pt>
                <c:pt idx="124">
                  <c:v>39203</c:v>
                </c:pt>
                <c:pt idx="125">
                  <c:v>39234</c:v>
                </c:pt>
                <c:pt idx="126">
                  <c:v>39264</c:v>
                </c:pt>
                <c:pt idx="127">
                  <c:v>39295</c:v>
                </c:pt>
                <c:pt idx="128">
                  <c:v>39326</c:v>
                </c:pt>
                <c:pt idx="129">
                  <c:v>39356</c:v>
                </c:pt>
                <c:pt idx="130">
                  <c:v>39387</c:v>
                </c:pt>
                <c:pt idx="131">
                  <c:v>39417</c:v>
                </c:pt>
                <c:pt idx="132">
                  <c:v>39448</c:v>
                </c:pt>
                <c:pt idx="133">
                  <c:v>39479</c:v>
                </c:pt>
                <c:pt idx="134">
                  <c:v>39508</c:v>
                </c:pt>
                <c:pt idx="135">
                  <c:v>39539</c:v>
                </c:pt>
                <c:pt idx="136">
                  <c:v>39569</c:v>
                </c:pt>
                <c:pt idx="137">
                  <c:v>39600</c:v>
                </c:pt>
                <c:pt idx="138">
                  <c:v>39630</c:v>
                </c:pt>
                <c:pt idx="139">
                  <c:v>39661</c:v>
                </c:pt>
                <c:pt idx="140">
                  <c:v>39692</c:v>
                </c:pt>
                <c:pt idx="141">
                  <c:v>39722</c:v>
                </c:pt>
                <c:pt idx="142">
                  <c:v>39753</c:v>
                </c:pt>
                <c:pt idx="143">
                  <c:v>39783</c:v>
                </c:pt>
                <c:pt idx="144">
                  <c:v>39814</c:v>
                </c:pt>
                <c:pt idx="145">
                  <c:v>39845</c:v>
                </c:pt>
                <c:pt idx="146">
                  <c:v>39873</c:v>
                </c:pt>
                <c:pt idx="147">
                  <c:v>39904</c:v>
                </c:pt>
                <c:pt idx="148">
                  <c:v>39934</c:v>
                </c:pt>
                <c:pt idx="149">
                  <c:v>39965</c:v>
                </c:pt>
                <c:pt idx="150">
                  <c:v>39995</c:v>
                </c:pt>
                <c:pt idx="151">
                  <c:v>40026</c:v>
                </c:pt>
                <c:pt idx="152">
                  <c:v>40057</c:v>
                </c:pt>
                <c:pt idx="153">
                  <c:v>40087</c:v>
                </c:pt>
                <c:pt idx="154">
                  <c:v>40118</c:v>
                </c:pt>
                <c:pt idx="155">
                  <c:v>40148</c:v>
                </c:pt>
                <c:pt idx="156">
                  <c:v>40179</c:v>
                </c:pt>
                <c:pt idx="157">
                  <c:v>40210</c:v>
                </c:pt>
                <c:pt idx="158">
                  <c:v>40238</c:v>
                </c:pt>
                <c:pt idx="159">
                  <c:v>40269</c:v>
                </c:pt>
                <c:pt idx="160">
                  <c:v>40299</c:v>
                </c:pt>
                <c:pt idx="161">
                  <c:v>40330</c:v>
                </c:pt>
                <c:pt idx="162">
                  <c:v>40360</c:v>
                </c:pt>
                <c:pt idx="163">
                  <c:v>40391</c:v>
                </c:pt>
                <c:pt idx="164">
                  <c:v>40422</c:v>
                </c:pt>
                <c:pt idx="165">
                  <c:v>40452</c:v>
                </c:pt>
                <c:pt idx="166">
                  <c:v>40483</c:v>
                </c:pt>
                <c:pt idx="167">
                  <c:v>40513</c:v>
                </c:pt>
                <c:pt idx="168">
                  <c:v>40544</c:v>
                </c:pt>
                <c:pt idx="169">
                  <c:v>40575</c:v>
                </c:pt>
                <c:pt idx="170">
                  <c:v>40603</c:v>
                </c:pt>
                <c:pt idx="171">
                  <c:v>40634</c:v>
                </c:pt>
                <c:pt idx="172">
                  <c:v>40664</c:v>
                </c:pt>
                <c:pt idx="173">
                  <c:v>40695</c:v>
                </c:pt>
                <c:pt idx="174">
                  <c:v>40725</c:v>
                </c:pt>
                <c:pt idx="175">
                  <c:v>40756</c:v>
                </c:pt>
                <c:pt idx="176">
                  <c:v>40787</c:v>
                </c:pt>
                <c:pt idx="177">
                  <c:v>40817</c:v>
                </c:pt>
                <c:pt idx="178">
                  <c:v>40848</c:v>
                </c:pt>
                <c:pt idx="179">
                  <c:v>40878</c:v>
                </c:pt>
              </c:numCache>
            </c:numRef>
          </c:xVal>
          <c:yVal>
            <c:numRef>
              <c:f>'Calendar Year Graphs'!$D$2:$D$227</c:f>
              <c:numCache>
                <c:formatCode>_(* #,##0_);_(* \(#,##0\);_(* "-"??_);_(@_)</c:formatCode>
                <c:ptCount val="226"/>
                <c:pt idx="0">
                  <c:v>68792.307692307688</c:v>
                </c:pt>
                <c:pt idx="1">
                  <c:v>72922.115384615376</c:v>
                </c:pt>
                <c:pt idx="2">
                  <c:v>221314.42307692306</c:v>
                </c:pt>
                <c:pt idx="3">
                  <c:v>71094.230769230766</c:v>
                </c:pt>
                <c:pt idx="4">
                  <c:v>234065.3846153846</c:v>
                </c:pt>
                <c:pt idx="5">
                  <c:v>65947.115384615376</c:v>
                </c:pt>
                <c:pt idx="6">
                  <c:v>45923.076923076922</c:v>
                </c:pt>
                <c:pt idx="7">
                  <c:v>44302.884615384617</c:v>
                </c:pt>
                <c:pt idx="8">
                  <c:v>43992.307692307688</c:v>
                </c:pt>
                <c:pt idx="9">
                  <c:v>43375</c:v>
                </c:pt>
                <c:pt idx="10">
                  <c:v>34232.692307692305</c:v>
                </c:pt>
                <c:pt idx="11">
                  <c:v>38305.769230769227</c:v>
                </c:pt>
                <c:pt idx="12">
                  <c:v>109747.11538461538</c:v>
                </c:pt>
                <c:pt idx="13">
                  <c:v>91435.576923076922</c:v>
                </c:pt>
                <c:pt idx="14">
                  <c:v>118395.1923076923</c:v>
                </c:pt>
                <c:pt idx="15">
                  <c:v>71800</c:v>
                </c:pt>
                <c:pt idx="16">
                  <c:v>202677.8846153846</c:v>
                </c:pt>
                <c:pt idx="17">
                  <c:v>39254.807692307688</c:v>
                </c:pt>
                <c:pt idx="18">
                  <c:v>58613.461538461539</c:v>
                </c:pt>
                <c:pt idx="19">
                  <c:v>42825.961538461539</c:v>
                </c:pt>
                <c:pt idx="20">
                  <c:v>49699.038461538461</c:v>
                </c:pt>
                <c:pt idx="21">
                  <c:v>26147.115384615383</c:v>
                </c:pt>
                <c:pt idx="22">
                  <c:v>61914.423076923078</c:v>
                </c:pt>
                <c:pt idx="23">
                  <c:v>44883.653846153844</c:v>
                </c:pt>
                <c:pt idx="24">
                  <c:v>53069.230769230766</c:v>
                </c:pt>
                <c:pt idx="25">
                  <c:v>104286.53846153845</c:v>
                </c:pt>
                <c:pt idx="26">
                  <c:v>180007.69230769231</c:v>
                </c:pt>
                <c:pt idx="27">
                  <c:v>3088.4615384615386</c:v>
                </c:pt>
                <c:pt idx="28">
                  <c:v>160502.88461538462</c:v>
                </c:pt>
                <c:pt idx="29">
                  <c:v>55856.730769230766</c:v>
                </c:pt>
                <c:pt idx="30">
                  <c:v>39260.576923076922</c:v>
                </c:pt>
                <c:pt idx="31">
                  <c:v>26512.5</c:v>
                </c:pt>
                <c:pt idx="32">
                  <c:v>57381.730769230766</c:v>
                </c:pt>
                <c:pt idx="33">
                  <c:v>28776.923076923074</c:v>
                </c:pt>
                <c:pt idx="34">
                  <c:v>16991.346153846152</c:v>
                </c:pt>
                <c:pt idx="35">
                  <c:v>56007.692307692305</c:v>
                </c:pt>
                <c:pt idx="36">
                  <c:v>39016.346153846156</c:v>
                </c:pt>
                <c:pt idx="37">
                  <c:v>60948.076923076922</c:v>
                </c:pt>
                <c:pt idx="38">
                  <c:v>99501.923076923078</c:v>
                </c:pt>
                <c:pt idx="39">
                  <c:v>1232.6923076923076</c:v>
                </c:pt>
                <c:pt idx="40">
                  <c:v>145943.26923076922</c:v>
                </c:pt>
                <c:pt idx="41">
                  <c:v>39915.384615384617</c:v>
                </c:pt>
                <c:pt idx="42">
                  <c:v>38452.884615384617</c:v>
                </c:pt>
                <c:pt idx="43">
                  <c:v>27117.307692307691</c:v>
                </c:pt>
                <c:pt idx="44">
                  <c:v>64824.038461538461</c:v>
                </c:pt>
                <c:pt idx="45">
                  <c:v>38119.230769230766</c:v>
                </c:pt>
                <c:pt idx="46">
                  <c:v>44098.076923076922</c:v>
                </c:pt>
                <c:pt idx="47">
                  <c:v>30858.653846153844</c:v>
                </c:pt>
                <c:pt idx="48">
                  <c:v>49739.423076923078</c:v>
                </c:pt>
                <c:pt idx="49">
                  <c:v>104836.53846153845</c:v>
                </c:pt>
                <c:pt idx="50">
                  <c:v>117622.11538461538</c:v>
                </c:pt>
                <c:pt idx="51">
                  <c:v>1825</c:v>
                </c:pt>
                <c:pt idx="52">
                  <c:v>169773.07692307691</c:v>
                </c:pt>
                <c:pt idx="53">
                  <c:v>37618.269230769227</c:v>
                </c:pt>
                <c:pt idx="54">
                  <c:v>27661.538461538461</c:v>
                </c:pt>
                <c:pt idx="55">
                  <c:v>28164.423076923074</c:v>
                </c:pt>
                <c:pt idx="56">
                  <c:v>29863.461538461539</c:v>
                </c:pt>
                <c:pt idx="57">
                  <c:v>28376.923076923074</c:v>
                </c:pt>
                <c:pt idx="58">
                  <c:v>28100.961538461539</c:v>
                </c:pt>
                <c:pt idx="59">
                  <c:v>21294.23076923077</c:v>
                </c:pt>
                <c:pt idx="60">
                  <c:v>47027.884615384617</c:v>
                </c:pt>
                <c:pt idx="61">
                  <c:v>76224.038461538454</c:v>
                </c:pt>
                <c:pt idx="62">
                  <c:v>146536.53846153847</c:v>
                </c:pt>
                <c:pt idx="63">
                  <c:v>9471.1538461538457</c:v>
                </c:pt>
                <c:pt idx="64">
                  <c:v>102883.65384615384</c:v>
                </c:pt>
                <c:pt idx="65">
                  <c:v>35338.461538461539</c:v>
                </c:pt>
                <c:pt idx="66">
                  <c:v>45012.5</c:v>
                </c:pt>
                <c:pt idx="67">
                  <c:v>41624.038461538461</c:v>
                </c:pt>
                <c:pt idx="68">
                  <c:v>20359.615384615383</c:v>
                </c:pt>
                <c:pt idx="69">
                  <c:v>46342.307692307688</c:v>
                </c:pt>
                <c:pt idx="70">
                  <c:v>39567.307692307688</c:v>
                </c:pt>
                <c:pt idx="71">
                  <c:v>38842.307692307688</c:v>
                </c:pt>
                <c:pt idx="72">
                  <c:v>44106.730769230766</c:v>
                </c:pt>
                <c:pt idx="73">
                  <c:v>57432.692307692305</c:v>
                </c:pt>
                <c:pt idx="74">
                  <c:v>100821.15384615384</c:v>
                </c:pt>
                <c:pt idx="75">
                  <c:v>2000</c:v>
                </c:pt>
                <c:pt idx="76">
                  <c:v>145723.07692307691</c:v>
                </c:pt>
                <c:pt idx="77">
                  <c:v>40892.307692307688</c:v>
                </c:pt>
                <c:pt idx="78">
                  <c:v>35095.192307692305</c:v>
                </c:pt>
                <c:pt idx="79">
                  <c:v>25769.23076923077</c:v>
                </c:pt>
                <c:pt idx="80">
                  <c:v>32363.461538461539</c:v>
                </c:pt>
                <c:pt idx="81">
                  <c:v>31212.5</c:v>
                </c:pt>
                <c:pt idx="82">
                  <c:v>27018.26923076923</c:v>
                </c:pt>
                <c:pt idx="83">
                  <c:v>39058.653846153844</c:v>
                </c:pt>
                <c:pt idx="84">
                  <c:v>69506.730769230766</c:v>
                </c:pt>
                <c:pt idx="85">
                  <c:v>92948.076923076922</c:v>
                </c:pt>
                <c:pt idx="86">
                  <c:v>221118.26923076922</c:v>
                </c:pt>
                <c:pt idx="87">
                  <c:v>8536.538461538461</c:v>
                </c:pt>
                <c:pt idx="88">
                  <c:v>171139.42307692306</c:v>
                </c:pt>
                <c:pt idx="89">
                  <c:v>49477.884615384617</c:v>
                </c:pt>
                <c:pt idx="90">
                  <c:v>39070.192307692305</c:v>
                </c:pt>
                <c:pt idx="91">
                  <c:v>24265.384615384613</c:v>
                </c:pt>
                <c:pt idx="92">
                  <c:v>24585.576923076922</c:v>
                </c:pt>
                <c:pt idx="93">
                  <c:v>25290.384615384613</c:v>
                </c:pt>
                <c:pt idx="94">
                  <c:v>26106.73076923077</c:v>
                </c:pt>
                <c:pt idx="95">
                  <c:v>30251.923076923074</c:v>
                </c:pt>
                <c:pt idx="96">
                  <c:v>52266.346153846149</c:v>
                </c:pt>
                <c:pt idx="97">
                  <c:v>111943.26923076923</c:v>
                </c:pt>
                <c:pt idx="98">
                  <c:v>188743.26923076922</c:v>
                </c:pt>
                <c:pt idx="99">
                  <c:v>882.69230769230762</c:v>
                </c:pt>
                <c:pt idx="100">
                  <c:v>232757.69230769231</c:v>
                </c:pt>
                <c:pt idx="101">
                  <c:v>41620.192307692305</c:v>
                </c:pt>
                <c:pt idx="102">
                  <c:v>20765.384615384613</c:v>
                </c:pt>
                <c:pt idx="103">
                  <c:v>18222.115384615383</c:v>
                </c:pt>
                <c:pt idx="104">
                  <c:v>17984.615384615383</c:v>
                </c:pt>
                <c:pt idx="105">
                  <c:v>15902.884615384615</c:v>
                </c:pt>
                <c:pt idx="106">
                  <c:v>22990.384615384613</c:v>
                </c:pt>
                <c:pt idx="107">
                  <c:v>29189.423076923074</c:v>
                </c:pt>
                <c:pt idx="108">
                  <c:v>22732.692307692309</c:v>
                </c:pt>
                <c:pt idx="109">
                  <c:v>40476.923076923078</c:v>
                </c:pt>
                <c:pt idx="110">
                  <c:v>87051.923076923078</c:v>
                </c:pt>
                <c:pt idx="111">
                  <c:v>7000</c:v>
                </c:pt>
                <c:pt idx="112">
                  <c:v>207070.19230769231</c:v>
                </c:pt>
                <c:pt idx="113">
                  <c:v>20054.807692307691</c:v>
                </c:pt>
                <c:pt idx="114">
                  <c:v>9506.7307692307695</c:v>
                </c:pt>
                <c:pt idx="115">
                  <c:v>7723.0769230769229</c:v>
                </c:pt>
                <c:pt idx="116">
                  <c:v>8916.3461538461543</c:v>
                </c:pt>
                <c:pt idx="117">
                  <c:v>14615.384615384615</c:v>
                </c:pt>
                <c:pt idx="118">
                  <c:v>14642.307692307691</c:v>
                </c:pt>
                <c:pt idx="119">
                  <c:v>14650.961538461537</c:v>
                </c:pt>
                <c:pt idx="120">
                  <c:v>14945.192307692307</c:v>
                </c:pt>
                <c:pt idx="121">
                  <c:v>44830.769230769227</c:v>
                </c:pt>
                <c:pt idx="122">
                  <c:v>112735.57692307692</c:v>
                </c:pt>
                <c:pt idx="123">
                  <c:v>1052.8846153846152</c:v>
                </c:pt>
                <c:pt idx="124">
                  <c:v>123500</c:v>
                </c:pt>
                <c:pt idx="125">
                  <c:v>41689.423076923078</c:v>
                </c:pt>
                <c:pt idx="126">
                  <c:v>20620.192307692309</c:v>
                </c:pt>
                <c:pt idx="127">
                  <c:v>18673.076923076922</c:v>
                </c:pt>
                <c:pt idx="128">
                  <c:v>25995.192307692309</c:v>
                </c:pt>
                <c:pt idx="129">
                  <c:v>24148.076923076922</c:v>
                </c:pt>
                <c:pt idx="130">
                  <c:v>29160.576923076922</c:v>
                </c:pt>
                <c:pt idx="131">
                  <c:v>32014.423076923074</c:v>
                </c:pt>
                <c:pt idx="132">
                  <c:v>20380.76923076923</c:v>
                </c:pt>
                <c:pt idx="133">
                  <c:v>111234.61538461538</c:v>
                </c:pt>
                <c:pt idx="134">
                  <c:v>94673.076923076922</c:v>
                </c:pt>
                <c:pt idx="135">
                  <c:v>348.07692307692304</c:v>
                </c:pt>
                <c:pt idx="136">
                  <c:v>154482.69230769231</c:v>
                </c:pt>
                <c:pt idx="137">
                  <c:v>37613.461538461539</c:v>
                </c:pt>
                <c:pt idx="138">
                  <c:v>38536.538461538461</c:v>
                </c:pt>
                <c:pt idx="139">
                  <c:v>25595.192307692309</c:v>
                </c:pt>
                <c:pt idx="140">
                  <c:v>31268.26923076923</c:v>
                </c:pt>
                <c:pt idx="141">
                  <c:v>36694.230769230766</c:v>
                </c:pt>
                <c:pt idx="142">
                  <c:v>31208.653846153844</c:v>
                </c:pt>
                <c:pt idx="143">
                  <c:v>48558.653846153844</c:v>
                </c:pt>
                <c:pt idx="144">
                  <c:v>66170.192307692312</c:v>
                </c:pt>
                <c:pt idx="145">
                  <c:v>60039.423076923078</c:v>
                </c:pt>
                <c:pt idx="146">
                  <c:v>115784.61538461538</c:v>
                </c:pt>
                <c:pt idx="147">
                  <c:v>2295.1923076923076</c:v>
                </c:pt>
                <c:pt idx="148">
                  <c:v>174173.07692307691</c:v>
                </c:pt>
                <c:pt idx="149">
                  <c:v>58484.615384615383</c:v>
                </c:pt>
                <c:pt idx="150">
                  <c:v>40673.076923076922</c:v>
                </c:pt>
                <c:pt idx="151">
                  <c:v>46955.769230769227</c:v>
                </c:pt>
                <c:pt idx="152">
                  <c:v>55466.346153846149</c:v>
                </c:pt>
                <c:pt idx="153">
                  <c:v>47350</c:v>
                </c:pt>
                <c:pt idx="154">
                  <c:v>51795.192307692305</c:v>
                </c:pt>
                <c:pt idx="155">
                  <c:v>48292.307692307688</c:v>
                </c:pt>
                <c:pt idx="156">
                  <c:v>70745.192307692312</c:v>
                </c:pt>
                <c:pt idx="157">
                  <c:v>68816.346153846156</c:v>
                </c:pt>
                <c:pt idx="158">
                  <c:v>172218.26923076922</c:v>
                </c:pt>
                <c:pt idx="159">
                  <c:v>2106.7307692307691</c:v>
                </c:pt>
                <c:pt idx="160">
                  <c:v>225864.42307692306</c:v>
                </c:pt>
                <c:pt idx="161">
                  <c:v>74587.5</c:v>
                </c:pt>
                <c:pt idx="162">
                  <c:v>45593.269230769227</c:v>
                </c:pt>
                <c:pt idx="163">
                  <c:v>63618.269230769227</c:v>
                </c:pt>
                <c:pt idx="164">
                  <c:v>54071.153846153844</c:v>
                </c:pt>
                <c:pt idx="165">
                  <c:v>77848.076923076922</c:v>
                </c:pt>
                <c:pt idx="166">
                  <c:v>44293.269230769227</c:v>
                </c:pt>
                <c:pt idx="167">
                  <c:v>43529.807692307688</c:v>
                </c:pt>
                <c:pt idx="168">
                  <c:v>54019.230769230766</c:v>
                </c:pt>
                <c:pt idx="169">
                  <c:v>72681.730769230766</c:v>
                </c:pt>
                <c:pt idx="170">
                  <c:v>100961.53846153845</c:v>
                </c:pt>
                <c:pt idx="171">
                  <c:v>5018.2692307692305</c:v>
                </c:pt>
                <c:pt idx="172">
                  <c:v>261465.4215976331</c:v>
                </c:pt>
                <c:pt idx="173">
                  <c:v>40564.903846153844</c:v>
                </c:pt>
                <c:pt idx="174">
                  <c:v>50410.502958579884</c:v>
                </c:pt>
                <c:pt idx="175">
                  <c:v>69582.100591715964</c:v>
                </c:pt>
                <c:pt idx="176">
                  <c:v>118323.77958579881</c:v>
                </c:pt>
                <c:pt idx="177">
                  <c:v>63194.341715976319</c:v>
                </c:pt>
                <c:pt idx="178">
                  <c:v>49481.323964497038</c:v>
                </c:pt>
                <c:pt idx="179">
                  <c:v>81411.797337278113</c:v>
                </c:pt>
              </c:numCache>
            </c:numRef>
          </c:yVal>
        </c:ser>
        <c:dLbls/>
        <c:axId val="101020800"/>
        <c:axId val="101022720"/>
      </c:scatterChart>
      <c:valAx>
        <c:axId val="101020800"/>
        <c:scaling>
          <c:orientation val="minMax"/>
          <c:max val="40909"/>
          <c:min val="38352"/>
        </c:scaling>
        <c:axPos val="b"/>
        <c:title>
          <c:tx>
            <c:rich>
              <a:bodyPr/>
              <a:lstStyle/>
              <a:p>
                <a:pPr>
                  <a:defRPr/>
                </a:pPr>
                <a:r>
                  <a:rPr lang="en-US"/>
                  <a:t>Month-Year</a:t>
                </a:r>
              </a:p>
            </c:rich>
          </c:tx>
        </c:title>
        <c:numFmt formatCode="[$-409]mmm\-yy;@" sourceLinked="0"/>
        <c:tickLblPos val="nextTo"/>
        <c:crossAx val="101022720"/>
        <c:crosses val="autoZero"/>
        <c:crossBetween val="midCat"/>
        <c:majorUnit val="365.5"/>
      </c:valAx>
      <c:valAx>
        <c:axId val="101022720"/>
        <c:scaling>
          <c:orientation val="minMax"/>
        </c:scaling>
        <c:axPos val="l"/>
        <c:title>
          <c:tx>
            <c:rich>
              <a:bodyPr rot="-5400000" vert="horz"/>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r>
                  <a:rPr lang="en-US" sz="1000" b="1" i="0" baseline="0">
                    <a:effectLst/>
                  </a:rPr>
                  <a:t>Pounds gutted weight</a:t>
                </a:r>
                <a:endParaRPr lang="en-US" sz="1000">
                  <a:effectLst/>
                </a:endParaRPr>
              </a:p>
            </c:rich>
          </c:tx>
        </c:title>
        <c:numFmt formatCode="_(* #,##0_);_(* \(#,##0\);_(* &quot;-&quot;??_);_(@_)" sourceLinked="1"/>
        <c:tickLblPos val="nextTo"/>
        <c:crossAx val="101020800"/>
        <c:crosses val="autoZero"/>
        <c:crossBetween val="midCat"/>
      </c:valAx>
    </c:plotArea>
    <c:plotVisOnly val="1"/>
    <c:dispBlanksAs val="gap"/>
  </c:chart>
  <c:printSettings>
    <c:headerFooter/>
    <c:pageMargins b="0.75000000000000089" l="0.70000000000000062" r="0.70000000000000062" t="0.750000000000000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Greater Amberjack</a:t>
            </a:r>
            <a:r>
              <a:rPr lang="en-US" baseline="0"/>
              <a:t> Monthly Landings (GW) </a:t>
            </a:r>
          </a:p>
          <a:p>
            <a:pPr>
              <a:defRPr/>
            </a:pPr>
            <a:r>
              <a:rPr lang="en-US" baseline="0"/>
              <a:t>Calendar Years 2009-2011</a:t>
            </a:r>
            <a:endParaRPr lang="en-US"/>
          </a:p>
        </c:rich>
      </c:tx>
    </c:title>
    <c:plotArea>
      <c:layout/>
      <c:scatterChart>
        <c:scatterStyle val="lineMarker"/>
        <c:ser>
          <c:idx val="0"/>
          <c:order val="0"/>
          <c:xVal>
            <c:numRef>
              <c:f>'Calendar Year Graphs'!$C$2:$C$181</c:f>
              <c:numCache>
                <c:formatCode>m/d/yyyy</c:formatCode>
                <c:ptCount val="180"/>
                <c:pt idx="0">
                  <c:v>35431</c:v>
                </c:pt>
                <c:pt idx="1">
                  <c:v>35462</c:v>
                </c:pt>
                <c:pt idx="2">
                  <c:v>35490</c:v>
                </c:pt>
                <c:pt idx="3">
                  <c:v>35521</c:v>
                </c:pt>
                <c:pt idx="4">
                  <c:v>35551</c:v>
                </c:pt>
                <c:pt idx="5">
                  <c:v>35582</c:v>
                </c:pt>
                <c:pt idx="6">
                  <c:v>35612</c:v>
                </c:pt>
                <c:pt idx="7">
                  <c:v>35643</c:v>
                </c:pt>
                <c:pt idx="8">
                  <c:v>35674</c:v>
                </c:pt>
                <c:pt idx="9">
                  <c:v>35704</c:v>
                </c:pt>
                <c:pt idx="10">
                  <c:v>35735</c:v>
                </c:pt>
                <c:pt idx="11">
                  <c:v>35765</c:v>
                </c:pt>
                <c:pt idx="12">
                  <c:v>35796</c:v>
                </c:pt>
                <c:pt idx="13">
                  <c:v>35827</c:v>
                </c:pt>
                <c:pt idx="14">
                  <c:v>35855</c:v>
                </c:pt>
                <c:pt idx="15">
                  <c:v>35886</c:v>
                </c:pt>
                <c:pt idx="16">
                  <c:v>35916</c:v>
                </c:pt>
                <c:pt idx="17">
                  <c:v>35947</c:v>
                </c:pt>
                <c:pt idx="18">
                  <c:v>35977</c:v>
                </c:pt>
                <c:pt idx="19">
                  <c:v>36008</c:v>
                </c:pt>
                <c:pt idx="20">
                  <c:v>36039</c:v>
                </c:pt>
                <c:pt idx="21">
                  <c:v>36069</c:v>
                </c:pt>
                <c:pt idx="22">
                  <c:v>36100</c:v>
                </c:pt>
                <c:pt idx="23">
                  <c:v>36130</c:v>
                </c:pt>
                <c:pt idx="24">
                  <c:v>36161</c:v>
                </c:pt>
                <c:pt idx="25">
                  <c:v>36192</c:v>
                </c:pt>
                <c:pt idx="26">
                  <c:v>36220</c:v>
                </c:pt>
                <c:pt idx="27">
                  <c:v>36251</c:v>
                </c:pt>
                <c:pt idx="28">
                  <c:v>36281</c:v>
                </c:pt>
                <c:pt idx="29">
                  <c:v>36312</c:v>
                </c:pt>
                <c:pt idx="30">
                  <c:v>36342</c:v>
                </c:pt>
                <c:pt idx="31">
                  <c:v>36373</c:v>
                </c:pt>
                <c:pt idx="32">
                  <c:v>36404</c:v>
                </c:pt>
                <c:pt idx="33">
                  <c:v>36434</c:v>
                </c:pt>
                <c:pt idx="34">
                  <c:v>36465</c:v>
                </c:pt>
                <c:pt idx="35">
                  <c:v>36495</c:v>
                </c:pt>
                <c:pt idx="36">
                  <c:v>36526</c:v>
                </c:pt>
                <c:pt idx="37">
                  <c:v>36557</c:v>
                </c:pt>
                <c:pt idx="38">
                  <c:v>36586</c:v>
                </c:pt>
                <c:pt idx="39">
                  <c:v>36617</c:v>
                </c:pt>
                <c:pt idx="40">
                  <c:v>36647</c:v>
                </c:pt>
                <c:pt idx="41">
                  <c:v>36678</c:v>
                </c:pt>
                <c:pt idx="42">
                  <c:v>36708</c:v>
                </c:pt>
                <c:pt idx="43">
                  <c:v>36739</c:v>
                </c:pt>
                <c:pt idx="44">
                  <c:v>36770</c:v>
                </c:pt>
                <c:pt idx="45">
                  <c:v>36800</c:v>
                </c:pt>
                <c:pt idx="46">
                  <c:v>36831</c:v>
                </c:pt>
                <c:pt idx="47">
                  <c:v>36861</c:v>
                </c:pt>
                <c:pt idx="48">
                  <c:v>36892</c:v>
                </c:pt>
                <c:pt idx="49">
                  <c:v>36923</c:v>
                </c:pt>
                <c:pt idx="50">
                  <c:v>36951</c:v>
                </c:pt>
                <c:pt idx="51">
                  <c:v>36982</c:v>
                </c:pt>
                <c:pt idx="52">
                  <c:v>37012</c:v>
                </c:pt>
                <c:pt idx="53">
                  <c:v>37043</c:v>
                </c:pt>
                <c:pt idx="54">
                  <c:v>37073</c:v>
                </c:pt>
                <c:pt idx="55">
                  <c:v>37104</c:v>
                </c:pt>
                <c:pt idx="56">
                  <c:v>37135</c:v>
                </c:pt>
                <c:pt idx="57">
                  <c:v>37165</c:v>
                </c:pt>
                <c:pt idx="58">
                  <c:v>37196</c:v>
                </c:pt>
                <c:pt idx="59">
                  <c:v>37226</c:v>
                </c:pt>
                <c:pt idx="60">
                  <c:v>37257</c:v>
                </c:pt>
                <c:pt idx="61">
                  <c:v>37288</c:v>
                </c:pt>
                <c:pt idx="62">
                  <c:v>37316</c:v>
                </c:pt>
                <c:pt idx="63">
                  <c:v>37347</c:v>
                </c:pt>
                <c:pt idx="64">
                  <c:v>37377</c:v>
                </c:pt>
                <c:pt idx="65">
                  <c:v>37408</c:v>
                </c:pt>
                <c:pt idx="66">
                  <c:v>37438</c:v>
                </c:pt>
                <c:pt idx="67">
                  <c:v>37469</c:v>
                </c:pt>
                <c:pt idx="68">
                  <c:v>37500</c:v>
                </c:pt>
                <c:pt idx="69">
                  <c:v>37530</c:v>
                </c:pt>
                <c:pt idx="70">
                  <c:v>37561</c:v>
                </c:pt>
                <c:pt idx="71">
                  <c:v>37591</c:v>
                </c:pt>
                <c:pt idx="72">
                  <c:v>37622</c:v>
                </c:pt>
                <c:pt idx="73">
                  <c:v>37653</c:v>
                </c:pt>
                <c:pt idx="74">
                  <c:v>37681</c:v>
                </c:pt>
                <c:pt idx="75">
                  <c:v>37712</c:v>
                </c:pt>
                <c:pt idx="76">
                  <c:v>37742</c:v>
                </c:pt>
                <c:pt idx="77">
                  <c:v>37773</c:v>
                </c:pt>
                <c:pt idx="78">
                  <c:v>37803</c:v>
                </c:pt>
                <c:pt idx="79">
                  <c:v>37834</c:v>
                </c:pt>
                <c:pt idx="80">
                  <c:v>37865</c:v>
                </c:pt>
                <c:pt idx="81">
                  <c:v>37895</c:v>
                </c:pt>
                <c:pt idx="82">
                  <c:v>37926</c:v>
                </c:pt>
                <c:pt idx="83">
                  <c:v>37956</c:v>
                </c:pt>
                <c:pt idx="84">
                  <c:v>37987</c:v>
                </c:pt>
                <c:pt idx="85">
                  <c:v>38018</c:v>
                </c:pt>
                <c:pt idx="86">
                  <c:v>38047</c:v>
                </c:pt>
                <c:pt idx="87">
                  <c:v>38078</c:v>
                </c:pt>
                <c:pt idx="88">
                  <c:v>38108</c:v>
                </c:pt>
                <c:pt idx="89">
                  <c:v>38139</c:v>
                </c:pt>
                <c:pt idx="90">
                  <c:v>38169</c:v>
                </c:pt>
                <c:pt idx="91">
                  <c:v>38200</c:v>
                </c:pt>
                <c:pt idx="92">
                  <c:v>38231</c:v>
                </c:pt>
                <c:pt idx="93">
                  <c:v>38261</c:v>
                </c:pt>
                <c:pt idx="94">
                  <c:v>38292</c:v>
                </c:pt>
                <c:pt idx="95">
                  <c:v>38322</c:v>
                </c:pt>
                <c:pt idx="96">
                  <c:v>38353</c:v>
                </c:pt>
                <c:pt idx="97">
                  <c:v>38384</c:v>
                </c:pt>
                <c:pt idx="98">
                  <c:v>38412</c:v>
                </c:pt>
                <c:pt idx="99">
                  <c:v>38443</c:v>
                </c:pt>
                <c:pt idx="100">
                  <c:v>38473</c:v>
                </c:pt>
                <c:pt idx="101">
                  <c:v>38504</c:v>
                </c:pt>
                <c:pt idx="102">
                  <c:v>38534</c:v>
                </c:pt>
                <c:pt idx="103">
                  <c:v>38565</c:v>
                </c:pt>
                <c:pt idx="104">
                  <c:v>38596</c:v>
                </c:pt>
                <c:pt idx="105">
                  <c:v>38626</c:v>
                </c:pt>
                <c:pt idx="106">
                  <c:v>38657</c:v>
                </c:pt>
                <c:pt idx="107">
                  <c:v>38687</c:v>
                </c:pt>
                <c:pt idx="108">
                  <c:v>38718</c:v>
                </c:pt>
                <c:pt idx="109">
                  <c:v>38749</c:v>
                </c:pt>
                <c:pt idx="110">
                  <c:v>38777</c:v>
                </c:pt>
                <c:pt idx="111">
                  <c:v>38808</c:v>
                </c:pt>
                <c:pt idx="112">
                  <c:v>38838</c:v>
                </c:pt>
                <c:pt idx="113">
                  <c:v>38869</c:v>
                </c:pt>
                <c:pt idx="114">
                  <c:v>38899</c:v>
                </c:pt>
                <c:pt idx="115">
                  <c:v>38930</c:v>
                </c:pt>
                <c:pt idx="116">
                  <c:v>38961</c:v>
                </c:pt>
                <c:pt idx="117">
                  <c:v>38991</c:v>
                </c:pt>
                <c:pt idx="118">
                  <c:v>39022</c:v>
                </c:pt>
                <c:pt idx="119">
                  <c:v>39052</c:v>
                </c:pt>
                <c:pt idx="120">
                  <c:v>39083</c:v>
                </c:pt>
                <c:pt idx="121">
                  <c:v>39114</c:v>
                </c:pt>
                <c:pt idx="122">
                  <c:v>39142</c:v>
                </c:pt>
                <c:pt idx="123">
                  <c:v>39173</c:v>
                </c:pt>
                <c:pt idx="124">
                  <c:v>39203</c:v>
                </c:pt>
                <c:pt idx="125">
                  <c:v>39234</c:v>
                </c:pt>
                <c:pt idx="126">
                  <c:v>39264</c:v>
                </c:pt>
                <c:pt idx="127">
                  <c:v>39295</c:v>
                </c:pt>
                <c:pt idx="128">
                  <c:v>39326</c:v>
                </c:pt>
                <c:pt idx="129">
                  <c:v>39356</c:v>
                </c:pt>
                <c:pt idx="130">
                  <c:v>39387</c:v>
                </c:pt>
                <c:pt idx="131">
                  <c:v>39417</c:v>
                </c:pt>
                <c:pt idx="132">
                  <c:v>39448</c:v>
                </c:pt>
                <c:pt idx="133">
                  <c:v>39479</c:v>
                </c:pt>
                <c:pt idx="134">
                  <c:v>39508</c:v>
                </c:pt>
                <c:pt idx="135">
                  <c:v>39539</c:v>
                </c:pt>
                <c:pt idx="136">
                  <c:v>39569</c:v>
                </c:pt>
                <c:pt idx="137">
                  <c:v>39600</c:v>
                </c:pt>
                <c:pt idx="138">
                  <c:v>39630</c:v>
                </c:pt>
                <c:pt idx="139">
                  <c:v>39661</c:v>
                </c:pt>
                <c:pt idx="140">
                  <c:v>39692</c:v>
                </c:pt>
                <c:pt idx="141">
                  <c:v>39722</c:v>
                </c:pt>
                <c:pt idx="142">
                  <c:v>39753</c:v>
                </c:pt>
                <c:pt idx="143">
                  <c:v>39783</c:v>
                </c:pt>
                <c:pt idx="144">
                  <c:v>39814</c:v>
                </c:pt>
                <c:pt idx="145">
                  <c:v>39845</c:v>
                </c:pt>
                <c:pt idx="146">
                  <c:v>39873</c:v>
                </c:pt>
                <c:pt idx="147">
                  <c:v>39904</c:v>
                </c:pt>
                <c:pt idx="148">
                  <c:v>39934</c:v>
                </c:pt>
                <c:pt idx="149">
                  <c:v>39965</c:v>
                </c:pt>
                <c:pt idx="150">
                  <c:v>39995</c:v>
                </c:pt>
                <c:pt idx="151">
                  <c:v>40026</c:v>
                </c:pt>
                <c:pt idx="152">
                  <c:v>40057</c:v>
                </c:pt>
                <c:pt idx="153">
                  <c:v>40087</c:v>
                </c:pt>
                <c:pt idx="154">
                  <c:v>40118</c:v>
                </c:pt>
                <c:pt idx="155">
                  <c:v>40148</c:v>
                </c:pt>
                <c:pt idx="156">
                  <c:v>40179</c:v>
                </c:pt>
                <c:pt idx="157">
                  <c:v>40210</c:v>
                </c:pt>
                <c:pt idx="158">
                  <c:v>40238</c:v>
                </c:pt>
                <c:pt idx="159">
                  <c:v>40269</c:v>
                </c:pt>
                <c:pt idx="160">
                  <c:v>40299</c:v>
                </c:pt>
                <c:pt idx="161">
                  <c:v>40330</c:v>
                </c:pt>
                <c:pt idx="162">
                  <c:v>40360</c:v>
                </c:pt>
                <c:pt idx="163">
                  <c:v>40391</c:v>
                </c:pt>
                <c:pt idx="164">
                  <c:v>40422</c:v>
                </c:pt>
                <c:pt idx="165">
                  <c:v>40452</c:v>
                </c:pt>
                <c:pt idx="166">
                  <c:v>40483</c:v>
                </c:pt>
                <c:pt idx="167">
                  <c:v>40513</c:v>
                </c:pt>
                <c:pt idx="168">
                  <c:v>40544</c:v>
                </c:pt>
                <c:pt idx="169">
                  <c:v>40575</c:v>
                </c:pt>
                <c:pt idx="170">
                  <c:v>40603</c:v>
                </c:pt>
                <c:pt idx="171">
                  <c:v>40634</c:v>
                </c:pt>
                <c:pt idx="172">
                  <c:v>40664</c:v>
                </c:pt>
                <c:pt idx="173">
                  <c:v>40695</c:v>
                </c:pt>
                <c:pt idx="174">
                  <c:v>40725</c:v>
                </c:pt>
                <c:pt idx="175">
                  <c:v>40756</c:v>
                </c:pt>
                <c:pt idx="176">
                  <c:v>40787</c:v>
                </c:pt>
                <c:pt idx="177">
                  <c:v>40817</c:v>
                </c:pt>
                <c:pt idx="178">
                  <c:v>40848</c:v>
                </c:pt>
                <c:pt idx="179">
                  <c:v>40878</c:v>
                </c:pt>
              </c:numCache>
            </c:numRef>
          </c:xVal>
          <c:yVal>
            <c:numRef>
              <c:f>'Calendar Year Graphs'!$D$2:$D$227</c:f>
              <c:numCache>
                <c:formatCode>_(* #,##0_);_(* \(#,##0\);_(* "-"??_);_(@_)</c:formatCode>
                <c:ptCount val="226"/>
                <c:pt idx="0">
                  <c:v>68792.307692307688</c:v>
                </c:pt>
                <c:pt idx="1">
                  <c:v>72922.115384615376</c:v>
                </c:pt>
                <c:pt idx="2">
                  <c:v>221314.42307692306</c:v>
                </c:pt>
                <c:pt idx="3">
                  <c:v>71094.230769230766</c:v>
                </c:pt>
                <c:pt idx="4">
                  <c:v>234065.3846153846</c:v>
                </c:pt>
                <c:pt idx="5">
                  <c:v>65947.115384615376</c:v>
                </c:pt>
                <c:pt idx="6">
                  <c:v>45923.076923076922</c:v>
                </c:pt>
                <c:pt idx="7">
                  <c:v>44302.884615384617</c:v>
                </c:pt>
                <c:pt idx="8">
                  <c:v>43992.307692307688</c:v>
                </c:pt>
                <c:pt idx="9">
                  <c:v>43375</c:v>
                </c:pt>
                <c:pt idx="10">
                  <c:v>34232.692307692305</c:v>
                </c:pt>
                <c:pt idx="11">
                  <c:v>38305.769230769227</c:v>
                </c:pt>
                <c:pt idx="12">
                  <c:v>109747.11538461538</c:v>
                </c:pt>
                <c:pt idx="13">
                  <c:v>91435.576923076922</c:v>
                </c:pt>
                <c:pt idx="14">
                  <c:v>118395.1923076923</c:v>
                </c:pt>
                <c:pt idx="15">
                  <c:v>71800</c:v>
                </c:pt>
                <c:pt idx="16">
                  <c:v>202677.8846153846</c:v>
                </c:pt>
                <c:pt idx="17">
                  <c:v>39254.807692307688</c:v>
                </c:pt>
                <c:pt idx="18">
                  <c:v>58613.461538461539</c:v>
                </c:pt>
                <c:pt idx="19">
                  <c:v>42825.961538461539</c:v>
                </c:pt>
                <c:pt idx="20">
                  <c:v>49699.038461538461</c:v>
                </c:pt>
                <c:pt idx="21">
                  <c:v>26147.115384615383</c:v>
                </c:pt>
                <c:pt idx="22">
                  <c:v>61914.423076923078</c:v>
                </c:pt>
                <c:pt idx="23">
                  <c:v>44883.653846153844</c:v>
                </c:pt>
                <c:pt idx="24">
                  <c:v>53069.230769230766</c:v>
                </c:pt>
                <c:pt idx="25">
                  <c:v>104286.53846153845</c:v>
                </c:pt>
                <c:pt idx="26">
                  <c:v>180007.69230769231</c:v>
                </c:pt>
                <c:pt idx="27">
                  <c:v>3088.4615384615386</c:v>
                </c:pt>
                <c:pt idx="28">
                  <c:v>160502.88461538462</c:v>
                </c:pt>
                <c:pt idx="29">
                  <c:v>55856.730769230766</c:v>
                </c:pt>
                <c:pt idx="30">
                  <c:v>39260.576923076922</c:v>
                </c:pt>
                <c:pt idx="31">
                  <c:v>26512.5</c:v>
                </c:pt>
                <c:pt idx="32">
                  <c:v>57381.730769230766</c:v>
                </c:pt>
                <c:pt idx="33">
                  <c:v>28776.923076923074</c:v>
                </c:pt>
                <c:pt idx="34">
                  <c:v>16991.346153846152</c:v>
                </c:pt>
                <c:pt idx="35">
                  <c:v>56007.692307692305</c:v>
                </c:pt>
                <c:pt idx="36">
                  <c:v>39016.346153846156</c:v>
                </c:pt>
                <c:pt idx="37">
                  <c:v>60948.076923076922</c:v>
                </c:pt>
                <c:pt idx="38">
                  <c:v>99501.923076923078</c:v>
                </c:pt>
                <c:pt idx="39">
                  <c:v>1232.6923076923076</c:v>
                </c:pt>
                <c:pt idx="40">
                  <c:v>145943.26923076922</c:v>
                </c:pt>
                <c:pt idx="41">
                  <c:v>39915.384615384617</c:v>
                </c:pt>
                <c:pt idx="42">
                  <c:v>38452.884615384617</c:v>
                </c:pt>
                <c:pt idx="43">
                  <c:v>27117.307692307691</c:v>
                </c:pt>
                <c:pt idx="44">
                  <c:v>64824.038461538461</c:v>
                </c:pt>
                <c:pt idx="45">
                  <c:v>38119.230769230766</c:v>
                </c:pt>
                <c:pt idx="46">
                  <c:v>44098.076923076922</c:v>
                </c:pt>
                <c:pt idx="47">
                  <c:v>30858.653846153844</c:v>
                </c:pt>
                <c:pt idx="48">
                  <c:v>49739.423076923078</c:v>
                </c:pt>
                <c:pt idx="49">
                  <c:v>104836.53846153845</c:v>
                </c:pt>
                <c:pt idx="50">
                  <c:v>117622.11538461538</c:v>
                </c:pt>
                <c:pt idx="51">
                  <c:v>1825</c:v>
                </c:pt>
                <c:pt idx="52">
                  <c:v>169773.07692307691</c:v>
                </c:pt>
                <c:pt idx="53">
                  <c:v>37618.269230769227</c:v>
                </c:pt>
                <c:pt idx="54">
                  <c:v>27661.538461538461</c:v>
                </c:pt>
                <c:pt idx="55">
                  <c:v>28164.423076923074</c:v>
                </c:pt>
                <c:pt idx="56">
                  <c:v>29863.461538461539</c:v>
                </c:pt>
                <c:pt idx="57">
                  <c:v>28376.923076923074</c:v>
                </c:pt>
                <c:pt idx="58">
                  <c:v>28100.961538461539</c:v>
                </c:pt>
                <c:pt idx="59">
                  <c:v>21294.23076923077</c:v>
                </c:pt>
                <c:pt idx="60">
                  <c:v>47027.884615384617</c:v>
                </c:pt>
                <c:pt idx="61">
                  <c:v>76224.038461538454</c:v>
                </c:pt>
                <c:pt idx="62">
                  <c:v>146536.53846153847</c:v>
                </c:pt>
                <c:pt idx="63">
                  <c:v>9471.1538461538457</c:v>
                </c:pt>
                <c:pt idx="64">
                  <c:v>102883.65384615384</c:v>
                </c:pt>
                <c:pt idx="65">
                  <c:v>35338.461538461539</c:v>
                </c:pt>
                <c:pt idx="66">
                  <c:v>45012.5</c:v>
                </c:pt>
                <c:pt idx="67">
                  <c:v>41624.038461538461</c:v>
                </c:pt>
                <c:pt idx="68">
                  <c:v>20359.615384615383</c:v>
                </c:pt>
                <c:pt idx="69">
                  <c:v>46342.307692307688</c:v>
                </c:pt>
                <c:pt idx="70">
                  <c:v>39567.307692307688</c:v>
                </c:pt>
                <c:pt idx="71">
                  <c:v>38842.307692307688</c:v>
                </c:pt>
                <c:pt idx="72">
                  <c:v>44106.730769230766</c:v>
                </c:pt>
                <c:pt idx="73">
                  <c:v>57432.692307692305</c:v>
                </c:pt>
                <c:pt idx="74">
                  <c:v>100821.15384615384</c:v>
                </c:pt>
                <c:pt idx="75">
                  <c:v>2000</c:v>
                </c:pt>
                <c:pt idx="76">
                  <c:v>145723.07692307691</c:v>
                </c:pt>
                <c:pt idx="77">
                  <c:v>40892.307692307688</c:v>
                </c:pt>
                <c:pt idx="78">
                  <c:v>35095.192307692305</c:v>
                </c:pt>
                <c:pt idx="79">
                  <c:v>25769.23076923077</c:v>
                </c:pt>
                <c:pt idx="80">
                  <c:v>32363.461538461539</c:v>
                </c:pt>
                <c:pt idx="81">
                  <c:v>31212.5</c:v>
                </c:pt>
                <c:pt idx="82">
                  <c:v>27018.26923076923</c:v>
                </c:pt>
                <c:pt idx="83">
                  <c:v>39058.653846153844</c:v>
                </c:pt>
                <c:pt idx="84">
                  <c:v>69506.730769230766</c:v>
                </c:pt>
                <c:pt idx="85">
                  <c:v>92948.076923076922</c:v>
                </c:pt>
                <c:pt idx="86">
                  <c:v>221118.26923076922</c:v>
                </c:pt>
                <c:pt idx="87">
                  <c:v>8536.538461538461</c:v>
                </c:pt>
                <c:pt idx="88">
                  <c:v>171139.42307692306</c:v>
                </c:pt>
                <c:pt idx="89">
                  <c:v>49477.884615384617</c:v>
                </c:pt>
                <c:pt idx="90">
                  <c:v>39070.192307692305</c:v>
                </c:pt>
                <c:pt idx="91">
                  <c:v>24265.384615384613</c:v>
                </c:pt>
                <c:pt idx="92">
                  <c:v>24585.576923076922</c:v>
                </c:pt>
                <c:pt idx="93">
                  <c:v>25290.384615384613</c:v>
                </c:pt>
                <c:pt idx="94">
                  <c:v>26106.73076923077</c:v>
                </c:pt>
                <c:pt idx="95">
                  <c:v>30251.923076923074</c:v>
                </c:pt>
                <c:pt idx="96">
                  <c:v>52266.346153846149</c:v>
                </c:pt>
                <c:pt idx="97">
                  <c:v>111943.26923076923</c:v>
                </c:pt>
                <c:pt idx="98">
                  <c:v>188743.26923076922</c:v>
                </c:pt>
                <c:pt idx="99">
                  <c:v>882.69230769230762</c:v>
                </c:pt>
                <c:pt idx="100">
                  <c:v>232757.69230769231</c:v>
                </c:pt>
                <c:pt idx="101">
                  <c:v>41620.192307692305</c:v>
                </c:pt>
                <c:pt idx="102">
                  <c:v>20765.384615384613</c:v>
                </c:pt>
                <c:pt idx="103">
                  <c:v>18222.115384615383</c:v>
                </c:pt>
                <c:pt idx="104">
                  <c:v>17984.615384615383</c:v>
                </c:pt>
                <c:pt idx="105">
                  <c:v>15902.884615384615</c:v>
                </c:pt>
                <c:pt idx="106">
                  <c:v>22990.384615384613</c:v>
                </c:pt>
                <c:pt idx="107">
                  <c:v>29189.423076923074</c:v>
                </c:pt>
                <c:pt idx="108">
                  <c:v>22732.692307692309</c:v>
                </c:pt>
                <c:pt idx="109">
                  <c:v>40476.923076923078</c:v>
                </c:pt>
                <c:pt idx="110">
                  <c:v>87051.923076923078</c:v>
                </c:pt>
                <c:pt idx="111">
                  <c:v>7000</c:v>
                </c:pt>
                <c:pt idx="112">
                  <c:v>207070.19230769231</c:v>
                </c:pt>
                <c:pt idx="113">
                  <c:v>20054.807692307691</c:v>
                </c:pt>
                <c:pt idx="114">
                  <c:v>9506.7307692307695</c:v>
                </c:pt>
                <c:pt idx="115">
                  <c:v>7723.0769230769229</c:v>
                </c:pt>
                <c:pt idx="116">
                  <c:v>8916.3461538461543</c:v>
                </c:pt>
                <c:pt idx="117">
                  <c:v>14615.384615384615</c:v>
                </c:pt>
                <c:pt idx="118">
                  <c:v>14642.307692307691</c:v>
                </c:pt>
                <c:pt idx="119">
                  <c:v>14650.961538461537</c:v>
                </c:pt>
                <c:pt idx="120">
                  <c:v>14945.192307692307</c:v>
                </c:pt>
                <c:pt idx="121">
                  <c:v>44830.769230769227</c:v>
                </c:pt>
                <c:pt idx="122">
                  <c:v>112735.57692307692</c:v>
                </c:pt>
                <c:pt idx="123">
                  <c:v>1052.8846153846152</c:v>
                </c:pt>
                <c:pt idx="124">
                  <c:v>123500</c:v>
                </c:pt>
                <c:pt idx="125">
                  <c:v>41689.423076923078</c:v>
                </c:pt>
                <c:pt idx="126">
                  <c:v>20620.192307692309</c:v>
                </c:pt>
                <c:pt idx="127">
                  <c:v>18673.076923076922</c:v>
                </c:pt>
                <c:pt idx="128">
                  <c:v>25995.192307692309</c:v>
                </c:pt>
                <c:pt idx="129">
                  <c:v>24148.076923076922</c:v>
                </c:pt>
                <c:pt idx="130">
                  <c:v>29160.576923076922</c:v>
                </c:pt>
                <c:pt idx="131">
                  <c:v>32014.423076923074</c:v>
                </c:pt>
                <c:pt idx="132">
                  <c:v>20380.76923076923</c:v>
                </c:pt>
                <c:pt idx="133">
                  <c:v>111234.61538461538</c:v>
                </c:pt>
                <c:pt idx="134">
                  <c:v>94673.076923076922</c:v>
                </c:pt>
                <c:pt idx="135">
                  <c:v>348.07692307692304</c:v>
                </c:pt>
                <c:pt idx="136">
                  <c:v>154482.69230769231</c:v>
                </c:pt>
                <c:pt idx="137">
                  <c:v>37613.461538461539</c:v>
                </c:pt>
                <c:pt idx="138">
                  <c:v>38536.538461538461</c:v>
                </c:pt>
                <c:pt idx="139">
                  <c:v>25595.192307692309</c:v>
                </c:pt>
                <c:pt idx="140">
                  <c:v>31268.26923076923</c:v>
                </c:pt>
                <c:pt idx="141">
                  <c:v>36694.230769230766</c:v>
                </c:pt>
                <c:pt idx="142">
                  <c:v>31208.653846153844</c:v>
                </c:pt>
                <c:pt idx="143">
                  <c:v>48558.653846153844</c:v>
                </c:pt>
                <c:pt idx="144">
                  <c:v>66170.192307692312</c:v>
                </c:pt>
                <c:pt idx="145">
                  <c:v>60039.423076923078</c:v>
                </c:pt>
                <c:pt idx="146">
                  <c:v>115784.61538461538</c:v>
                </c:pt>
                <c:pt idx="147">
                  <c:v>2295.1923076923076</c:v>
                </c:pt>
                <c:pt idx="148">
                  <c:v>174173.07692307691</c:v>
                </c:pt>
                <c:pt idx="149">
                  <c:v>58484.615384615383</c:v>
                </c:pt>
                <c:pt idx="150">
                  <c:v>40673.076923076922</c:v>
                </c:pt>
                <c:pt idx="151">
                  <c:v>46955.769230769227</c:v>
                </c:pt>
                <c:pt idx="152">
                  <c:v>55466.346153846149</c:v>
                </c:pt>
                <c:pt idx="153">
                  <c:v>47350</c:v>
                </c:pt>
                <c:pt idx="154">
                  <c:v>51795.192307692305</c:v>
                </c:pt>
                <c:pt idx="155">
                  <c:v>48292.307692307688</c:v>
                </c:pt>
                <c:pt idx="156">
                  <c:v>70745.192307692312</c:v>
                </c:pt>
                <c:pt idx="157">
                  <c:v>68816.346153846156</c:v>
                </c:pt>
                <c:pt idx="158">
                  <c:v>172218.26923076922</c:v>
                </c:pt>
                <c:pt idx="159">
                  <c:v>2106.7307692307691</c:v>
                </c:pt>
                <c:pt idx="160">
                  <c:v>225864.42307692306</c:v>
                </c:pt>
                <c:pt idx="161">
                  <c:v>74587.5</c:v>
                </c:pt>
                <c:pt idx="162">
                  <c:v>45593.269230769227</c:v>
                </c:pt>
                <c:pt idx="163">
                  <c:v>63618.269230769227</c:v>
                </c:pt>
                <c:pt idx="164">
                  <c:v>54071.153846153844</c:v>
                </c:pt>
                <c:pt idx="165">
                  <c:v>77848.076923076922</c:v>
                </c:pt>
                <c:pt idx="166">
                  <c:v>44293.269230769227</c:v>
                </c:pt>
                <c:pt idx="167">
                  <c:v>43529.807692307688</c:v>
                </c:pt>
                <c:pt idx="168">
                  <c:v>54019.230769230766</c:v>
                </c:pt>
                <c:pt idx="169">
                  <c:v>72681.730769230766</c:v>
                </c:pt>
                <c:pt idx="170">
                  <c:v>100961.53846153845</c:v>
                </c:pt>
                <c:pt idx="171">
                  <c:v>5018.2692307692305</c:v>
                </c:pt>
                <c:pt idx="172">
                  <c:v>261465.4215976331</c:v>
                </c:pt>
                <c:pt idx="173">
                  <c:v>40564.903846153844</c:v>
                </c:pt>
                <c:pt idx="174">
                  <c:v>50410.502958579884</c:v>
                </c:pt>
                <c:pt idx="175">
                  <c:v>69582.100591715964</c:v>
                </c:pt>
                <c:pt idx="176">
                  <c:v>118323.77958579881</c:v>
                </c:pt>
                <c:pt idx="177">
                  <c:v>63194.341715976319</c:v>
                </c:pt>
                <c:pt idx="178">
                  <c:v>49481.323964497038</c:v>
                </c:pt>
                <c:pt idx="179">
                  <c:v>81411.797337278113</c:v>
                </c:pt>
              </c:numCache>
            </c:numRef>
          </c:yVal>
        </c:ser>
        <c:dLbls/>
        <c:axId val="101039104"/>
        <c:axId val="101143680"/>
      </c:scatterChart>
      <c:valAx>
        <c:axId val="101039104"/>
        <c:scaling>
          <c:orientation val="minMax"/>
          <c:max val="40909"/>
          <c:min val="39813"/>
        </c:scaling>
        <c:axPos val="b"/>
        <c:title>
          <c:tx>
            <c:rich>
              <a:bodyPr/>
              <a:lstStyle/>
              <a:p>
                <a:pPr>
                  <a:defRPr/>
                </a:pPr>
                <a:r>
                  <a:rPr lang="en-US"/>
                  <a:t>Month-Year</a:t>
                </a:r>
              </a:p>
            </c:rich>
          </c:tx>
        </c:title>
        <c:numFmt formatCode="[$-409]mmm\-yy;@" sourceLinked="0"/>
        <c:tickLblPos val="nextTo"/>
        <c:crossAx val="101143680"/>
        <c:crosses val="autoZero"/>
        <c:crossBetween val="midCat"/>
        <c:majorUnit val="182.75"/>
      </c:valAx>
      <c:valAx>
        <c:axId val="101143680"/>
        <c:scaling>
          <c:orientation val="minMax"/>
        </c:scaling>
        <c:axPos val="l"/>
        <c:title>
          <c:tx>
            <c:rich>
              <a:bodyPr rot="-5400000" vert="horz"/>
              <a:lstStyle/>
              <a:p>
                <a:pPr>
                  <a:defRPr sz="1000"/>
                </a:pPr>
                <a:r>
                  <a:rPr lang="en-US" sz="1000" b="1" i="0" baseline="0">
                    <a:effectLst/>
                  </a:rPr>
                  <a:t>Pounds gutted weight</a:t>
                </a:r>
                <a:endParaRPr lang="en-US" sz="1000">
                  <a:effectLst/>
                </a:endParaRPr>
              </a:p>
            </c:rich>
          </c:tx>
        </c:title>
        <c:numFmt formatCode="_(* #,##0_);_(* \(#,##0\);_(* &quot;-&quot;??_);_(@_)" sourceLinked="1"/>
        <c:tickLblPos val="nextTo"/>
        <c:crossAx val="101039104"/>
        <c:crosses val="autoZero"/>
        <c:crossBetween val="midCat"/>
      </c:valAx>
    </c:plotArea>
    <c:plotVisOnly val="1"/>
    <c:dispBlanksAs val="gap"/>
  </c:chart>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6</xdr:col>
      <xdr:colOff>104776</xdr:colOff>
      <xdr:row>0</xdr:row>
      <xdr:rowOff>161925</xdr:rowOff>
    </xdr:from>
    <xdr:to>
      <xdr:col>18</xdr:col>
      <xdr:colOff>9526</xdr:colOff>
      <xdr:row>25</xdr:row>
      <xdr:rowOff>9525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123824</xdr:colOff>
      <xdr:row>1</xdr:row>
      <xdr:rowOff>9525</xdr:rowOff>
    </xdr:from>
    <xdr:to>
      <xdr:col>28</xdr:col>
      <xdr:colOff>447675</xdr:colOff>
      <xdr:row>25</xdr:row>
      <xdr:rowOff>1</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238125</xdr:colOff>
      <xdr:row>26</xdr:row>
      <xdr:rowOff>0</xdr:rowOff>
    </xdr:from>
    <xdr:to>
      <xdr:col>17</xdr:col>
      <xdr:colOff>476250</xdr:colOff>
      <xdr:row>49</xdr:row>
      <xdr:rowOff>180976</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276225</xdr:colOff>
      <xdr:row>25</xdr:row>
      <xdr:rowOff>161925</xdr:rowOff>
    </xdr:from>
    <xdr:to>
      <xdr:col>28</xdr:col>
      <xdr:colOff>600076</xdr:colOff>
      <xdr:row>49</xdr:row>
      <xdr:rowOff>152401</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file:///\\sls3\sf\sfdata\Fishery%20Data\ACL%20Data\Commercial_ACL_TABLES_07032012.xlsx" TargetMode="External"/><Relationship Id="rId1" Type="http://schemas.openxmlformats.org/officeDocument/2006/relationships/hyperlink" Target="file:///\\sls3\sf\sfdata\Fishery%20Data\ACL%20Data\Commercial_ACL_TABLES_07032012.xlsx"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B55"/>
  <sheetViews>
    <sheetView workbookViewId="0">
      <selection activeCell="B4" sqref="B4"/>
    </sheetView>
  </sheetViews>
  <sheetFormatPr defaultColWidth="85.140625" defaultRowHeight="15"/>
  <cols>
    <col min="1" max="1" width="17.42578125" bestFit="1" customWidth="1"/>
  </cols>
  <sheetData>
    <row r="1" spans="1:2">
      <c r="A1" s="13" t="s">
        <v>2</v>
      </c>
      <c r="B1" s="16">
        <v>41334</v>
      </c>
    </row>
    <row r="2" spans="1:2">
      <c r="A2" s="13" t="s">
        <v>3</v>
      </c>
      <c r="B2" s="17" t="s">
        <v>22</v>
      </c>
    </row>
    <row r="3" spans="1:2">
      <c r="A3" s="13" t="s">
        <v>4</v>
      </c>
      <c r="B3" s="17" t="s">
        <v>23</v>
      </c>
    </row>
    <row r="4" spans="1:2">
      <c r="A4" s="15"/>
      <c r="B4" s="18"/>
    </row>
    <row r="5" spans="1:2">
      <c r="A5" s="14"/>
      <c r="B5" s="18"/>
    </row>
    <row r="6" spans="1:2">
      <c r="A6" s="19" t="s">
        <v>8</v>
      </c>
      <c r="B6" s="20" t="s">
        <v>24</v>
      </c>
    </row>
    <row r="7" spans="1:2">
      <c r="A7" s="19" t="s">
        <v>17</v>
      </c>
      <c r="B7" s="20" t="s">
        <v>25</v>
      </c>
    </row>
    <row r="8" spans="1:2">
      <c r="A8" s="19" t="s">
        <v>18</v>
      </c>
      <c r="B8" s="21" t="s">
        <v>13</v>
      </c>
    </row>
    <row r="9" spans="1:2" s="15" customFormat="1">
      <c r="A9" s="19" t="s">
        <v>19</v>
      </c>
      <c r="B9" s="22">
        <v>41334</v>
      </c>
    </row>
    <row r="10" spans="1:2" s="15" customFormat="1">
      <c r="A10" s="19" t="s">
        <v>20</v>
      </c>
      <c r="B10" s="22" t="s">
        <v>9</v>
      </c>
    </row>
    <row r="11" spans="1:2" s="15" customFormat="1">
      <c r="A11" s="19"/>
      <c r="B11" s="22" t="s">
        <v>14</v>
      </c>
    </row>
    <row r="12" spans="1:2" s="15" customFormat="1">
      <c r="A12" s="19"/>
      <c r="B12" s="22" t="s">
        <v>16</v>
      </c>
    </row>
    <row r="13" spans="1:2">
      <c r="A13" s="19"/>
      <c r="B13" s="22" t="s">
        <v>15</v>
      </c>
    </row>
    <row r="14" spans="1:2">
      <c r="A14" s="3" t="s">
        <v>21</v>
      </c>
      <c r="B14" s="23" t="s">
        <v>5</v>
      </c>
    </row>
    <row r="15" spans="1:2">
      <c r="A15" s="22" t="s">
        <v>0</v>
      </c>
      <c r="B15" s="22" t="s">
        <v>33</v>
      </c>
    </row>
    <row r="16" spans="1:2">
      <c r="A16" s="22" t="s">
        <v>6</v>
      </c>
      <c r="B16" s="22" t="s">
        <v>7</v>
      </c>
    </row>
    <row r="17" spans="1:2">
      <c r="A17" s="22" t="s">
        <v>1</v>
      </c>
      <c r="B17" s="22" t="s">
        <v>32</v>
      </c>
    </row>
    <row r="18" spans="1:2">
      <c r="A18" s="4"/>
      <c r="B18" s="24"/>
    </row>
    <row r="19" spans="1:2">
      <c r="A19" s="36" t="s">
        <v>55</v>
      </c>
      <c r="B19" s="36"/>
    </row>
    <row r="20" spans="1:2">
      <c r="A20" s="36"/>
      <c r="B20" s="36"/>
    </row>
    <row r="21" spans="1:2">
      <c r="A21" s="36"/>
      <c r="B21" s="36"/>
    </row>
    <row r="22" spans="1:2">
      <c r="A22" s="36"/>
      <c r="B22" s="36"/>
    </row>
    <row r="23" spans="1:2">
      <c r="A23" s="36"/>
      <c r="B23" s="36"/>
    </row>
    <row r="24" spans="1:2">
      <c r="A24" s="36"/>
      <c r="B24" s="36"/>
    </row>
    <row r="25" spans="1:2">
      <c r="A25" s="36"/>
      <c r="B25" s="36"/>
    </row>
    <row r="26" spans="1:2">
      <c r="A26" s="36"/>
      <c r="B26" s="36"/>
    </row>
    <row r="27" spans="1:2">
      <c r="A27" s="36"/>
      <c r="B27" s="36"/>
    </row>
    <row r="28" spans="1:2">
      <c r="A28" s="36"/>
      <c r="B28" s="36"/>
    </row>
    <row r="29" spans="1:2">
      <c r="A29" s="36"/>
      <c r="B29" s="36"/>
    </row>
    <row r="31" spans="1:2">
      <c r="A31" s="25" t="s">
        <v>8</v>
      </c>
      <c r="B31" s="26" t="s">
        <v>30</v>
      </c>
    </row>
    <row r="32" spans="1:2">
      <c r="A32" s="25" t="s">
        <v>17</v>
      </c>
      <c r="B32" s="26" t="s">
        <v>31</v>
      </c>
    </row>
    <row r="33" spans="1:2">
      <c r="A33" s="25" t="s">
        <v>18</v>
      </c>
      <c r="B33" s="27" t="s">
        <v>13</v>
      </c>
    </row>
    <row r="34" spans="1:2">
      <c r="A34" s="25" t="s">
        <v>19</v>
      </c>
      <c r="B34" s="28">
        <v>41334</v>
      </c>
    </row>
    <row r="35" spans="1:2">
      <c r="A35" s="25" t="s">
        <v>20</v>
      </c>
      <c r="B35" s="28" t="s">
        <v>9</v>
      </c>
    </row>
    <row r="36" spans="1:2">
      <c r="A36" s="25"/>
      <c r="B36" s="28" t="s">
        <v>14</v>
      </c>
    </row>
    <row r="37" spans="1:2">
      <c r="A37" s="25"/>
      <c r="B37" s="28" t="s">
        <v>16</v>
      </c>
    </row>
    <row r="38" spans="1:2">
      <c r="A38" s="25"/>
      <c r="B38" s="28" t="s">
        <v>15</v>
      </c>
    </row>
    <row r="39" spans="1:2">
      <c r="A39" s="29" t="s">
        <v>21</v>
      </c>
      <c r="B39" s="30" t="s">
        <v>5</v>
      </c>
    </row>
    <row r="40" spans="1:2">
      <c r="A40" s="28" t="s">
        <v>0</v>
      </c>
      <c r="B40" s="28" t="s">
        <v>35</v>
      </c>
    </row>
    <row r="41" spans="1:2">
      <c r="A41" s="28" t="s">
        <v>6</v>
      </c>
      <c r="B41" s="28" t="s">
        <v>7</v>
      </c>
    </row>
    <row r="42" spans="1:2">
      <c r="A42" s="28" t="s">
        <v>1</v>
      </c>
      <c r="B42" s="28" t="s">
        <v>34</v>
      </c>
    </row>
    <row r="43" spans="1:2">
      <c r="A43" s="31"/>
      <c r="B43" s="32"/>
    </row>
    <row r="44" spans="1:2">
      <c r="A44" s="37" t="s">
        <v>56</v>
      </c>
      <c r="B44" s="37"/>
    </row>
    <row r="45" spans="1:2">
      <c r="A45" s="37"/>
      <c r="B45" s="37"/>
    </row>
    <row r="46" spans="1:2">
      <c r="A46" s="37"/>
      <c r="B46" s="37"/>
    </row>
    <row r="47" spans="1:2">
      <c r="A47" s="37"/>
      <c r="B47" s="37"/>
    </row>
    <row r="48" spans="1:2">
      <c r="A48" s="37"/>
      <c r="B48" s="37"/>
    </row>
    <row r="49" spans="1:2" s="15" customFormat="1">
      <c r="A49" s="37"/>
      <c r="B49" s="37"/>
    </row>
    <row r="50" spans="1:2">
      <c r="A50" s="37"/>
      <c r="B50" s="37"/>
    </row>
    <row r="51" spans="1:2">
      <c r="A51" s="37"/>
      <c r="B51" s="37"/>
    </row>
    <row r="52" spans="1:2">
      <c r="A52" s="37"/>
      <c r="B52" s="37"/>
    </row>
    <row r="53" spans="1:2">
      <c r="A53" s="37"/>
      <c r="B53" s="37"/>
    </row>
    <row r="54" spans="1:2">
      <c r="A54" s="37"/>
      <c r="B54" s="37"/>
    </row>
    <row r="55" spans="1:2">
      <c r="A55" s="37"/>
      <c r="B55" s="37"/>
    </row>
  </sheetData>
  <mergeCells count="2">
    <mergeCell ref="A19:B29"/>
    <mergeCell ref="A44:B55"/>
  </mergeCells>
  <hyperlinks>
    <hyperlink ref="B8" r:id="rId1"/>
    <hyperlink ref="B33"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2" tint="-9.9978637043366805E-2"/>
  </sheetPr>
  <dimension ref="A1:U38"/>
  <sheetViews>
    <sheetView workbookViewId="0">
      <selection activeCell="E48" sqref="E48"/>
    </sheetView>
  </sheetViews>
  <sheetFormatPr defaultColWidth="9" defaultRowHeight="15"/>
  <cols>
    <col min="1" max="1" width="13.42578125" style="1" bestFit="1" customWidth="1"/>
    <col min="2" max="13" width="9" style="1" customWidth="1"/>
    <col min="14" max="14" width="12.28515625" style="1" customWidth="1"/>
    <col min="15" max="16384" width="9" style="1"/>
  </cols>
  <sheetData>
    <row r="1" spans="1:21">
      <c r="A1" s="1" t="s">
        <v>52</v>
      </c>
    </row>
    <row r="2" spans="1:21">
      <c r="A2" s="5" t="s">
        <v>29</v>
      </c>
      <c r="B2" s="5">
        <v>1</v>
      </c>
      <c r="C2" s="5">
        <v>2</v>
      </c>
      <c r="D2" s="5">
        <v>3</v>
      </c>
      <c r="E2" s="5">
        <v>4</v>
      </c>
      <c r="F2" s="5">
        <v>5</v>
      </c>
      <c r="G2" s="5">
        <v>6</v>
      </c>
      <c r="H2" s="5">
        <v>7</v>
      </c>
      <c r="I2" s="5">
        <v>8</v>
      </c>
      <c r="J2" s="5">
        <v>9</v>
      </c>
      <c r="K2" s="5">
        <v>10</v>
      </c>
      <c r="L2" s="5">
        <v>11</v>
      </c>
      <c r="M2" s="5">
        <v>12</v>
      </c>
      <c r="N2" s="5" t="s">
        <v>1</v>
      </c>
    </row>
    <row r="3" spans="1:21">
      <c r="A3" s="11">
        <v>1997</v>
      </c>
      <c r="B3" s="8">
        <f>B24/1.04</f>
        <v>68792.307692307688</v>
      </c>
      <c r="C3" s="8">
        <f t="shared" ref="C3:M3" si="0">C24/1.04</f>
        <v>72922.115384615376</v>
      </c>
      <c r="D3" s="8">
        <f t="shared" si="0"/>
        <v>221314.42307692306</v>
      </c>
      <c r="E3" s="8">
        <f t="shared" si="0"/>
        <v>71094.230769230766</v>
      </c>
      <c r="F3" s="8">
        <f t="shared" si="0"/>
        <v>234065.3846153846</v>
      </c>
      <c r="G3" s="8">
        <f t="shared" si="0"/>
        <v>65947.115384615376</v>
      </c>
      <c r="H3" s="8">
        <f t="shared" si="0"/>
        <v>45923.076923076922</v>
      </c>
      <c r="I3" s="8">
        <f t="shared" si="0"/>
        <v>44302.884615384617</v>
      </c>
      <c r="J3" s="8">
        <f t="shared" si="0"/>
        <v>43992.307692307688</v>
      </c>
      <c r="K3" s="8">
        <f t="shared" si="0"/>
        <v>43375</v>
      </c>
      <c r="L3" s="8">
        <f t="shared" si="0"/>
        <v>34232.692307692305</v>
      </c>
      <c r="M3" s="8">
        <f t="shared" si="0"/>
        <v>38305.769230769227</v>
      </c>
      <c r="N3" s="2">
        <f>SUM(B3:M3)</f>
        <v>984267.30769230751</v>
      </c>
      <c r="P3" s="38" t="s">
        <v>26</v>
      </c>
      <c r="Q3" s="38"/>
      <c r="R3" s="38"/>
      <c r="S3" s="38"/>
      <c r="T3" s="38"/>
      <c r="U3" s="38"/>
    </row>
    <row r="4" spans="1:21">
      <c r="A4" s="11">
        <v>1998</v>
      </c>
      <c r="B4" s="8">
        <f t="shared" ref="B4:M4" si="1">B25/1.04</f>
        <v>109747.11538461538</v>
      </c>
      <c r="C4" s="8">
        <f t="shared" si="1"/>
        <v>91435.576923076922</v>
      </c>
      <c r="D4" s="8">
        <f t="shared" si="1"/>
        <v>118395.1923076923</v>
      </c>
      <c r="E4" s="8">
        <f t="shared" si="1"/>
        <v>71800</v>
      </c>
      <c r="F4" s="8">
        <f t="shared" si="1"/>
        <v>202677.8846153846</v>
      </c>
      <c r="G4" s="8">
        <f t="shared" si="1"/>
        <v>39254.807692307688</v>
      </c>
      <c r="H4" s="8">
        <f t="shared" si="1"/>
        <v>58613.461538461539</v>
      </c>
      <c r="I4" s="8">
        <f t="shared" si="1"/>
        <v>42825.961538461539</v>
      </c>
      <c r="J4" s="8">
        <f t="shared" si="1"/>
        <v>49699.038461538461</v>
      </c>
      <c r="K4" s="8">
        <f t="shared" si="1"/>
        <v>26147.115384615383</v>
      </c>
      <c r="L4" s="8">
        <f t="shared" si="1"/>
        <v>61914.423076923078</v>
      </c>
      <c r="M4" s="8">
        <f t="shared" si="1"/>
        <v>44883.653846153844</v>
      </c>
      <c r="N4" s="2">
        <f t="shared" ref="N4:N17" si="2">SUM(B4:M4)</f>
        <v>917394.23076923087</v>
      </c>
      <c r="P4" s="38"/>
      <c r="Q4" s="38"/>
      <c r="R4" s="38"/>
      <c r="S4" s="38"/>
      <c r="T4" s="38"/>
      <c r="U4" s="38"/>
    </row>
    <row r="5" spans="1:21">
      <c r="A5" s="11">
        <v>1999</v>
      </c>
      <c r="B5" s="8">
        <f t="shared" ref="B5:M5" si="3">B26/1.04</f>
        <v>53069.230769230766</v>
      </c>
      <c r="C5" s="8">
        <f t="shared" si="3"/>
        <v>104286.53846153845</v>
      </c>
      <c r="D5" s="8">
        <f t="shared" si="3"/>
        <v>180007.69230769231</v>
      </c>
      <c r="E5" s="8">
        <f t="shared" si="3"/>
        <v>3088.4615384615386</v>
      </c>
      <c r="F5" s="8">
        <f t="shared" si="3"/>
        <v>160502.88461538462</v>
      </c>
      <c r="G5" s="8">
        <f t="shared" si="3"/>
        <v>55856.730769230766</v>
      </c>
      <c r="H5" s="8">
        <f t="shared" si="3"/>
        <v>39260.576923076922</v>
      </c>
      <c r="I5" s="8">
        <f t="shared" si="3"/>
        <v>26512.5</v>
      </c>
      <c r="J5" s="8">
        <f t="shared" si="3"/>
        <v>57381.730769230766</v>
      </c>
      <c r="K5" s="8">
        <f t="shared" si="3"/>
        <v>28776.923076923074</v>
      </c>
      <c r="L5" s="8">
        <f t="shared" si="3"/>
        <v>16991.346153846152</v>
      </c>
      <c r="M5" s="8">
        <f t="shared" si="3"/>
        <v>56007.692307692305</v>
      </c>
      <c r="N5" s="2">
        <f t="shared" si="2"/>
        <v>781742.30769230763</v>
      </c>
      <c r="P5" s="38"/>
      <c r="Q5" s="38"/>
      <c r="R5" s="38"/>
      <c r="S5" s="38"/>
      <c r="T5" s="38"/>
      <c r="U5" s="38"/>
    </row>
    <row r="6" spans="1:21">
      <c r="A6" s="11">
        <v>2000</v>
      </c>
      <c r="B6" s="8">
        <f t="shared" ref="B6:M6" si="4">B27/1.04</f>
        <v>39016.346153846156</v>
      </c>
      <c r="C6" s="8">
        <f t="shared" si="4"/>
        <v>60948.076923076922</v>
      </c>
      <c r="D6" s="8">
        <f t="shared" si="4"/>
        <v>99501.923076923078</v>
      </c>
      <c r="E6" s="8">
        <f t="shared" si="4"/>
        <v>1232.6923076923076</v>
      </c>
      <c r="F6" s="8">
        <f t="shared" si="4"/>
        <v>145943.26923076922</v>
      </c>
      <c r="G6" s="8">
        <f t="shared" si="4"/>
        <v>39915.384615384617</v>
      </c>
      <c r="H6" s="8">
        <f t="shared" si="4"/>
        <v>38452.884615384617</v>
      </c>
      <c r="I6" s="8">
        <f t="shared" si="4"/>
        <v>27117.307692307691</v>
      </c>
      <c r="J6" s="8">
        <f t="shared" si="4"/>
        <v>64824.038461538461</v>
      </c>
      <c r="K6" s="8">
        <f t="shared" si="4"/>
        <v>38119.230769230766</v>
      </c>
      <c r="L6" s="8">
        <f t="shared" si="4"/>
        <v>44098.076923076922</v>
      </c>
      <c r="M6" s="8">
        <f t="shared" si="4"/>
        <v>30858.653846153844</v>
      </c>
      <c r="N6" s="2">
        <f t="shared" si="2"/>
        <v>630027.88461538462</v>
      </c>
      <c r="P6" s="38"/>
      <c r="Q6" s="38"/>
      <c r="R6" s="38"/>
      <c r="S6" s="38"/>
      <c r="T6" s="38"/>
      <c r="U6" s="38"/>
    </row>
    <row r="7" spans="1:21">
      <c r="A7" s="11">
        <v>2001</v>
      </c>
      <c r="B7" s="8">
        <f t="shared" ref="B7:M7" si="5">B28/1.04</f>
        <v>49739.423076923078</v>
      </c>
      <c r="C7" s="8">
        <f t="shared" si="5"/>
        <v>104836.53846153845</v>
      </c>
      <c r="D7" s="8">
        <f t="shared" si="5"/>
        <v>117622.11538461538</v>
      </c>
      <c r="E7" s="8">
        <f t="shared" si="5"/>
        <v>1825</v>
      </c>
      <c r="F7" s="8">
        <f t="shared" si="5"/>
        <v>169773.07692307691</v>
      </c>
      <c r="G7" s="8">
        <f t="shared" si="5"/>
        <v>37618.269230769227</v>
      </c>
      <c r="H7" s="8">
        <f t="shared" si="5"/>
        <v>27661.538461538461</v>
      </c>
      <c r="I7" s="8">
        <f t="shared" si="5"/>
        <v>28164.423076923074</v>
      </c>
      <c r="J7" s="8">
        <f t="shared" si="5"/>
        <v>29863.461538461539</v>
      </c>
      <c r="K7" s="8">
        <f t="shared" si="5"/>
        <v>28376.923076923074</v>
      </c>
      <c r="L7" s="8">
        <f t="shared" si="5"/>
        <v>28100.961538461539</v>
      </c>
      <c r="M7" s="8">
        <f t="shared" si="5"/>
        <v>21294.23076923077</v>
      </c>
      <c r="N7" s="2">
        <f t="shared" si="2"/>
        <v>644875.96153846139</v>
      </c>
      <c r="P7" s="38"/>
      <c r="Q7" s="38"/>
      <c r="R7" s="38"/>
      <c r="S7" s="38"/>
      <c r="T7" s="38"/>
      <c r="U7" s="38"/>
    </row>
    <row r="8" spans="1:21">
      <c r="A8" s="11">
        <v>2002</v>
      </c>
      <c r="B8" s="8">
        <f t="shared" ref="B8:M8" si="6">B29/1.04</f>
        <v>47027.884615384617</v>
      </c>
      <c r="C8" s="8">
        <f t="shared" si="6"/>
        <v>76224.038461538454</v>
      </c>
      <c r="D8" s="8">
        <f t="shared" si="6"/>
        <v>146536.53846153847</v>
      </c>
      <c r="E8" s="8">
        <f t="shared" si="6"/>
        <v>9471.1538461538457</v>
      </c>
      <c r="F8" s="8">
        <f t="shared" si="6"/>
        <v>102883.65384615384</v>
      </c>
      <c r="G8" s="8">
        <f t="shared" si="6"/>
        <v>35338.461538461539</v>
      </c>
      <c r="H8" s="8">
        <f t="shared" si="6"/>
        <v>45012.5</v>
      </c>
      <c r="I8" s="8">
        <f t="shared" si="6"/>
        <v>41624.038461538461</v>
      </c>
      <c r="J8" s="8">
        <f t="shared" si="6"/>
        <v>20359.615384615383</v>
      </c>
      <c r="K8" s="8">
        <f t="shared" si="6"/>
        <v>46342.307692307688</v>
      </c>
      <c r="L8" s="8">
        <f t="shared" si="6"/>
        <v>39567.307692307688</v>
      </c>
      <c r="M8" s="8">
        <f t="shared" si="6"/>
        <v>38842.307692307688</v>
      </c>
      <c r="N8" s="2">
        <f t="shared" si="2"/>
        <v>649229.80769230775</v>
      </c>
      <c r="P8" s="38"/>
      <c r="Q8" s="38"/>
      <c r="R8" s="38"/>
      <c r="S8" s="38"/>
      <c r="T8" s="38"/>
      <c r="U8" s="38"/>
    </row>
    <row r="9" spans="1:21">
      <c r="A9" s="11">
        <v>2003</v>
      </c>
      <c r="B9" s="8">
        <f t="shared" ref="B9:M9" si="7">B30/1.04</f>
        <v>44106.730769230766</v>
      </c>
      <c r="C9" s="8">
        <f t="shared" si="7"/>
        <v>57432.692307692305</v>
      </c>
      <c r="D9" s="8">
        <f t="shared" si="7"/>
        <v>100821.15384615384</v>
      </c>
      <c r="E9" s="8">
        <f t="shared" si="7"/>
        <v>2000</v>
      </c>
      <c r="F9" s="8">
        <f t="shared" si="7"/>
        <v>145723.07692307691</v>
      </c>
      <c r="G9" s="8">
        <f t="shared" si="7"/>
        <v>40892.307692307688</v>
      </c>
      <c r="H9" s="8">
        <f t="shared" si="7"/>
        <v>35095.192307692305</v>
      </c>
      <c r="I9" s="8">
        <f t="shared" si="7"/>
        <v>25769.23076923077</v>
      </c>
      <c r="J9" s="8">
        <f t="shared" si="7"/>
        <v>32363.461538461539</v>
      </c>
      <c r="K9" s="8">
        <f t="shared" si="7"/>
        <v>31212.5</v>
      </c>
      <c r="L9" s="8">
        <f t="shared" si="7"/>
        <v>27018.26923076923</v>
      </c>
      <c r="M9" s="8">
        <f t="shared" si="7"/>
        <v>39058.653846153844</v>
      </c>
      <c r="N9" s="2">
        <f t="shared" si="2"/>
        <v>581493.26923076925</v>
      </c>
      <c r="P9" s="38"/>
      <c r="Q9" s="38"/>
      <c r="R9" s="38"/>
      <c r="S9" s="38"/>
      <c r="T9" s="38"/>
      <c r="U9" s="38"/>
    </row>
    <row r="10" spans="1:21">
      <c r="A10" s="11">
        <v>2004</v>
      </c>
      <c r="B10" s="8">
        <f t="shared" ref="B10:M10" si="8">B31/1.04</f>
        <v>69506.730769230766</v>
      </c>
      <c r="C10" s="8">
        <f t="shared" si="8"/>
        <v>92948.076923076922</v>
      </c>
      <c r="D10" s="8">
        <f t="shared" si="8"/>
        <v>221118.26923076922</v>
      </c>
      <c r="E10" s="8">
        <f t="shared" si="8"/>
        <v>8536.538461538461</v>
      </c>
      <c r="F10" s="8">
        <f t="shared" si="8"/>
        <v>171139.42307692306</v>
      </c>
      <c r="G10" s="8">
        <f t="shared" si="8"/>
        <v>49477.884615384617</v>
      </c>
      <c r="H10" s="8">
        <f t="shared" si="8"/>
        <v>39070.192307692305</v>
      </c>
      <c r="I10" s="8">
        <f t="shared" si="8"/>
        <v>24265.384615384613</v>
      </c>
      <c r="J10" s="8">
        <f t="shared" si="8"/>
        <v>24585.576923076922</v>
      </c>
      <c r="K10" s="8">
        <f t="shared" si="8"/>
        <v>25290.384615384613</v>
      </c>
      <c r="L10" s="8">
        <f t="shared" si="8"/>
        <v>26106.73076923077</v>
      </c>
      <c r="M10" s="8">
        <f t="shared" si="8"/>
        <v>30251.923076923074</v>
      </c>
      <c r="N10" s="2">
        <f t="shared" si="2"/>
        <v>782297.11538461526</v>
      </c>
      <c r="P10" s="38"/>
      <c r="Q10" s="38"/>
      <c r="R10" s="38"/>
      <c r="S10" s="38"/>
      <c r="T10" s="38"/>
      <c r="U10" s="38"/>
    </row>
    <row r="11" spans="1:21">
      <c r="A11" s="11">
        <v>2005</v>
      </c>
      <c r="B11" s="8">
        <f t="shared" ref="B11:M11" si="9">B32/1.04</f>
        <v>52266.346153846149</v>
      </c>
      <c r="C11" s="8">
        <f t="shared" si="9"/>
        <v>111943.26923076923</v>
      </c>
      <c r="D11" s="8">
        <f t="shared" si="9"/>
        <v>188743.26923076922</v>
      </c>
      <c r="E11" s="8">
        <f t="shared" si="9"/>
        <v>882.69230769230762</v>
      </c>
      <c r="F11" s="8">
        <f t="shared" si="9"/>
        <v>232757.69230769231</v>
      </c>
      <c r="G11" s="8">
        <f t="shared" si="9"/>
        <v>41620.192307692305</v>
      </c>
      <c r="H11" s="8">
        <f t="shared" si="9"/>
        <v>20765.384615384613</v>
      </c>
      <c r="I11" s="8">
        <f t="shared" si="9"/>
        <v>18222.115384615383</v>
      </c>
      <c r="J11" s="8">
        <f t="shared" si="9"/>
        <v>17984.615384615383</v>
      </c>
      <c r="K11" s="8">
        <f t="shared" si="9"/>
        <v>15902.884615384615</v>
      </c>
      <c r="L11" s="8">
        <f t="shared" si="9"/>
        <v>22990.384615384613</v>
      </c>
      <c r="M11" s="8">
        <f t="shared" si="9"/>
        <v>29189.423076923074</v>
      </c>
      <c r="N11" s="2">
        <f t="shared" si="2"/>
        <v>753268.26923076925</v>
      </c>
      <c r="P11" s="38"/>
      <c r="Q11" s="38"/>
      <c r="R11" s="38"/>
      <c r="S11" s="38"/>
      <c r="T11" s="38"/>
      <c r="U11" s="38"/>
    </row>
    <row r="12" spans="1:21">
      <c r="A12" s="11">
        <v>2006</v>
      </c>
      <c r="B12" s="8">
        <f t="shared" ref="B12:M12" si="10">B33/1.04</f>
        <v>22732.692307692309</v>
      </c>
      <c r="C12" s="8">
        <f t="shared" si="10"/>
        <v>40476.923076923078</v>
      </c>
      <c r="D12" s="8">
        <f t="shared" si="10"/>
        <v>87051.923076923078</v>
      </c>
      <c r="E12" s="8">
        <f t="shared" si="10"/>
        <v>7000</v>
      </c>
      <c r="F12" s="8">
        <f t="shared" si="10"/>
        <v>207070.19230769231</v>
      </c>
      <c r="G12" s="8">
        <f t="shared" si="10"/>
        <v>20054.807692307691</v>
      </c>
      <c r="H12" s="8">
        <f t="shared" si="10"/>
        <v>9506.7307692307695</v>
      </c>
      <c r="I12" s="8">
        <f t="shared" si="10"/>
        <v>7723.0769230769229</v>
      </c>
      <c r="J12" s="8">
        <f t="shared" si="10"/>
        <v>8916.3461538461543</v>
      </c>
      <c r="K12" s="8">
        <f t="shared" si="10"/>
        <v>14615.384615384615</v>
      </c>
      <c r="L12" s="8">
        <f t="shared" si="10"/>
        <v>14642.307692307691</v>
      </c>
      <c r="M12" s="8">
        <f t="shared" si="10"/>
        <v>14650.961538461537</v>
      </c>
      <c r="N12" s="2">
        <f t="shared" si="2"/>
        <v>454441.34615384613</v>
      </c>
      <c r="P12" s="38"/>
      <c r="Q12" s="38"/>
      <c r="R12" s="38"/>
      <c r="S12" s="38"/>
      <c r="T12" s="38"/>
      <c r="U12" s="38"/>
    </row>
    <row r="13" spans="1:21">
      <c r="A13" s="11">
        <v>2007</v>
      </c>
      <c r="B13" s="8">
        <f t="shared" ref="B13:M13" si="11">B34/1.04</f>
        <v>14945.192307692307</v>
      </c>
      <c r="C13" s="8">
        <f t="shared" si="11"/>
        <v>44830.769230769227</v>
      </c>
      <c r="D13" s="8">
        <f t="shared" si="11"/>
        <v>112735.57692307692</v>
      </c>
      <c r="E13" s="8">
        <f t="shared" si="11"/>
        <v>1052.8846153846152</v>
      </c>
      <c r="F13" s="8">
        <f t="shared" si="11"/>
        <v>123500</v>
      </c>
      <c r="G13" s="8">
        <f t="shared" si="11"/>
        <v>41689.423076923078</v>
      </c>
      <c r="H13" s="8">
        <f t="shared" si="11"/>
        <v>20620.192307692309</v>
      </c>
      <c r="I13" s="8">
        <f t="shared" si="11"/>
        <v>18673.076923076922</v>
      </c>
      <c r="J13" s="8">
        <f t="shared" si="11"/>
        <v>25995.192307692309</v>
      </c>
      <c r="K13" s="8">
        <f t="shared" si="11"/>
        <v>24148.076923076922</v>
      </c>
      <c r="L13" s="8">
        <f t="shared" si="11"/>
        <v>29160.576923076922</v>
      </c>
      <c r="M13" s="8">
        <f t="shared" si="11"/>
        <v>32014.423076923074</v>
      </c>
      <c r="N13" s="2">
        <f t="shared" si="2"/>
        <v>489365.38461538462</v>
      </c>
    </row>
    <row r="14" spans="1:21">
      <c r="A14" s="11">
        <v>2008</v>
      </c>
      <c r="B14" s="8">
        <f t="shared" ref="B14:M14" si="12">B35/1.04</f>
        <v>20380.76923076923</v>
      </c>
      <c r="C14" s="8">
        <f t="shared" si="12"/>
        <v>111234.61538461538</v>
      </c>
      <c r="D14" s="8">
        <f t="shared" si="12"/>
        <v>94673.076923076922</v>
      </c>
      <c r="E14" s="8">
        <f t="shared" si="12"/>
        <v>348.07692307692304</v>
      </c>
      <c r="F14" s="8">
        <f t="shared" si="12"/>
        <v>154482.69230769231</v>
      </c>
      <c r="G14" s="8">
        <f t="shared" si="12"/>
        <v>37613.461538461539</v>
      </c>
      <c r="H14" s="8">
        <f t="shared" si="12"/>
        <v>38536.538461538461</v>
      </c>
      <c r="I14" s="8">
        <f t="shared" si="12"/>
        <v>25595.192307692309</v>
      </c>
      <c r="J14" s="8">
        <f t="shared" si="12"/>
        <v>31268.26923076923</v>
      </c>
      <c r="K14" s="8">
        <f t="shared" si="12"/>
        <v>36694.230769230766</v>
      </c>
      <c r="L14" s="8">
        <f t="shared" si="12"/>
        <v>31208.653846153844</v>
      </c>
      <c r="M14" s="8">
        <f t="shared" si="12"/>
        <v>48558.653846153844</v>
      </c>
      <c r="N14" s="2">
        <f t="shared" si="2"/>
        <v>630594.23076923087</v>
      </c>
    </row>
    <row r="15" spans="1:21">
      <c r="A15" s="11">
        <v>2009</v>
      </c>
      <c r="B15" s="8">
        <f t="shared" ref="B15:M15" si="13">B36/1.04</f>
        <v>66170.192307692312</v>
      </c>
      <c r="C15" s="8">
        <f t="shared" si="13"/>
        <v>60039.423076923078</v>
      </c>
      <c r="D15" s="8">
        <f t="shared" si="13"/>
        <v>115784.61538461538</v>
      </c>
      <c r="E15" s="8">
        <f t="shared" si="13"/>
        <v>2295.1923076923076</v>
      </c>
      <c r="F15" s="8">
        <f t="shared" si="13"/>
        <v>174173.07692307691</v>
      </c>
      <c r="G15" s="8">
        <f t="shared" si="13"/>
        <v>58484.615384615383</v>
      </c>
      <c r="H15" s="8">
        <f t="shared" si="13"/>
        <v>40673.076923076922</v>
      </c>
      <c r="I15" s="8">
        <f t="shared" si="13"/>
        <v>46955.769230769227</v>
      </c>
      <c r="J15" s="8">
        <f t="shared" si="13"/>
        <v>55466.346153846149</v>
      </c>
      <c r="K15" s="8">
        <f t="shared" si="13"/>
        <v>47350</v>
      </c>
      <c r="L15" s="8">
        <f t="shared" si="13"/>
        <v>51795.192307692305</v>
      </c>
      <c r="M15" s="8">
        <f t="shared" si="13"/>
        <v>48292.307692307688</v>
      </c>
      <c r="N15" s="2">
        <f t="shared" si="2"/>
        <v>767479.80769230751</v>
      </c>
    </row>
    <row r="16" spans="1:21">
      <c r="A16" s="11">
        <v>2010</v>
      </c>
      <c r="B16" s="8">
        <f t="shared" ref="B16:M16" si="14">B37/1.04</f>
        <v>70745.192307692312</v>
      </c>
      <c r="C16" s="8">
        <f t="shared" si="14"/>
        <v>68816.346153846156</v>
      </c>
      <c r="D16" s="8">
        <f t="shared" si="14"/>
        <v>172218.26923076922</v>
      </c>
      <c r="E16" s="8">
        <f t="shared" si="14"/>
        <v>2106.7307692307691</v>
      </c>
      <c r="F16" s="8">
        <f t="shared" si="14"/>
        <v>225864.42307692306</v>
      </c>
      <c r="G16" s="8">
        <f t="shared" si="14"/>
        <v>74587.5</v>
      </c>
      <c r="H16" s="8">
        <f t="shared" si="14"/>
        <v>45593.269230769227</v>
      </c>
      <c r="I16" s="8">
        <f t="shared" si="14"/>
        <v>63618.269230769227</v>
      </c>
      <c r="J16" s="8">
        <f t="shared" si="14"/>
        <v>54071.153846153844</v>
      </c>
      <c r="K16" s="8">
        <f t="shared" si="14"/>
        <v>77848.076923076922</v>
      </c>
      <c r="L16" s="8">
        <f t="shared" si="14"/>
        <v>44293.269230769227</v>
      </c>
      <c r="M16" s="8">
        <f t="shared" si="14"/>
        <v>43529.807692307688</v>
      </c>
      <c r="N16" s="2">
        <f t="shared" si="2"/>
        <v>943292.30769230775</v>
      </c>
    </row>
    <row r="17" spans="1:14">
      <c r="A17" s="11">
        <v>2011</v>
      </c>
      <c r="B17" s="8">
        <f t="shared" ref="B17:M17" si="15">B38/1.04</f>
        <v>54019.230769230766</v>
      </c>
      <c r="C17" s="8">
        <f t="shared" si="15"/>
        <v>72681.730769230766</v>
      </c>
      <c r="D17" s="8">
        <f t="shared" si="15"/>
        <v>100961.53846153845</v>
      </c>
      <c r="E17" s="8">
        <f t="shared" si="15"/>
        <v>5018.2692307692305</v>
      </c>
      <c r="F17" s="8">
        <f t="shared" si="15"/>
        <v>271924.03846153844</v>
      </c>
      <c r="G17" s="8">
        <f t="shared" si="15"/>
        <v>42187.5</v>
      </c>
      <c r="H17" s="8">
        <f t="shared" si="15"/>
        <v>52426.923076923078</v>
      </c>
      <c r="I17" s="8">
        <f t="shared" si="15"/>
        <v>72365.38461538461</v>
      </c>
      <c r="J17" s="8">
        <f t="shared" si="15"/>
        <v>123056.73076923077</v>
      </c>
      <c r="K17" s="8">
        <f t="shared" si="15"/>
        <v>65722.115384615376</v>
      </c>
      <c r="L17" s="8">
        <f t="shared" si="15"/>
        <v>51460.576923076922</v>
      </c>
      <c r="M17" s="8">
        <f t="shared" si="15"/>
        <v>84668.269230769234</v>
      </c>
      <c r="N17" s="2">
        <f t="shared" si="2"/>
        <v>996492.30769230763</v>
      </c>
    </row>
    <row r="18" spans="1:14">
      <c r="B18" s="2"/>
      <c r="C18" s="2"/>
      <c r="D18" s="2"/>
      <c r="E18" s="2"/>
      <c r="F18" s="2"/>
      <c r="G18" s="2"/>
      <c r="H18" s="2"/>
      <c r="I18" s="2"/>
      <c r="J18" s="2"/>
      <c r="K18" s="2"/>
      <c r="L18" s="2"/>
      <c r="M18" s="2"/>
      <c r="N18" s="2"/>
    </row>
    <row r="19" spans="1:14">
      <c r="B19" s="2"/>
      <c r="C19" s="2"/>
      <c r="D19" s="2"/>
      <c r="E19" s="2"/>
      <c r="F19" s="2"/>
      <c r="G19" s="2"/>
      <c r="H19" s="2"/>
      <c r="I19" s="2"/>
      <c r="J19" s="2"/>
      <c r="K19" s="2"/>
      <c r="L19" s="2"/>
      <c r="M19" s="2"/>
      <c r="N19" s="2"/>
    </row>
    <row r="20" spans="1:14">
      <c r="B20" s="2"/>
      <c r="C20" s="2"/>
      <c r="D20" s="2"/>
      <c r="E20" s="10"/>
      <c r="F20" s="2"/>
      <c r="G20" s="2"/>
      <c r="H20" s="2"/>
      <c r="I20" s="2"/>
      <c r="J20" s="2"/>
      <c r="K20" s="2"/>
      <c r="L20" s="2"/>
      <c r="M20" s="2"/>
      <c r="N20" s="2"/>
    </row>
    <row r="21" spans="1:14">
      <c r="B21" s="2"/>
      <c r="C21" s="2"/>
      <c r="D21" s="2"/>
      <c r="E21" s="10"/>
      <c r="F21" s="2"/>
      <c r="G21" s="2"/>
      <c r="H21" s="2"/>
      <c r="I21" s="2"/>
      <c r="J21" s="2"/>
      <c r="K21" s="2"/>
      <c r="L21" s="2"/>
      <c r="M21" s="2"/>
      <c r="N21" s="2"/>
    </row>
    <row r="22" spans="1:14">
      <c r="A22" s="1" t="s">
        <v>51</v>
      </c>
    </row>
    <row r="23" spans="1:14">
      <c r="A23" s="5" t="s">
        <v>29</v>
      </c>
      <c r="B23" s="5">
        <v>1</v>
      </c>
      <c r="C23" s="5">
        <v>2</v>
      </c>
      <c r="D23" s="5">
        <v>3</v>
      </c>
      <c r="E23" s="5">
        <v>4</v>
      </c>
      <c r="F23" s="5">
        <v>5</v>
      </c>
      <c r="G23" s="5">
        <v>6</v>
      </c>
      <c r="H23" s="5">
        <v>7</v>
      </c>
      <c r="I23" s="5">
        <v>8</v>
      </c>
      <c r="J23" s="5">
        <v>9</v>
      </c>
      <c r="K23" s="5">
        <v>10</v>
      </c>
      <c r="L23" s="5">
        <v>11</v>
      </c>
      <c r="M23" s="5">
        <v>12</v>
      </c>
      <c r="N23" s="5" t="s">
        <v>1</v>
      </c>
    </row>
    <row r="24" spans="1:14">
      <c r="A24" s="11">
        <v>1997</v>
      </c>
      <c r="B24" s="8">
        <v>71544</v>
      </c>
      <c r="C24" s="8">
        <v>75839</v>
      </c>
      <c r="D24" s="8">
        <v>230167</v>
      </c>
      <c r="E24" s="8">
        <v>73938</v>
      </c>
      <c r="F24" s="8">
        <v>243428</v>
      </c>
      <c r="G24" s="8">
        <v>68585</v>
      </c>
      <c r="H24" s="8">
        <v>47760</v>
      </c>
      <c r="I24" s="8">
        <v>46075</v>
      </c>
      <c r="J24" s="8">
        <v>45752</v>
      </c>
      <c r="K24" s="8">
        <v>45110</v>
      </c>
      <c r="L24" s="8">
        <v>35602</v>
      </c>
      <c r="M24" s="8">
        <v>39838</v>
      </c>
      <c r="N24" s="2">
        <f>SUM(B24:M24)</f>
        <v>1023638</v>
      </c>
    </row>
    <row r="25" spans="1:14">
      <c r="A25" s="11">
        <v>1998</v>
      </c>
      <c r="B25" s="8">
        <v>114137</v>
      </c>
      <c r="C25" s="8">
        <v>95093</v>
      </c>
      <c r="D25" s="8">
        <v>123131</v>
      </c>
      <c r="E25" s="8">
        <v>74672</v>
      </c>
      <c r="F25" s="8">
        <v>210785</v>
      </c>
      <c r="G25" s="8">
        <v>40825</v>
      </c>
      <c r="H25" s="8">
        <v>60958</v>
      </c>
      <c r="I25" s="8">
        <v>44539</v>
      </c>
      <c r="J25" s="8">
        <v>51687</v>
      </c>
      <c r="K25" s="8">
        <v>27193</v>
      </c>
      <c r="L25" s="8">
        <v>64391</v>
      </c>
      <c r="M25" s="8">
        <v>46679</v>
      </c>
      <c r="N25" s="2">
        <f t="shared" ref="N25:N38" si="16">SUM(B25:M25)</f>
        <v>954090</v>
      </c>
    </row>
    <row r="26" spans="1:14">
      <c r="A26" s="11">
        <v>1999</v>
      </c>
      <c r="B26" s="8">
        <v>55192</v>
      </c>
      <c r="C26" s="8">
        <v>108458</v>
      </c>
      <c r="D26" s="8">
        <v>187208</v>
      </c>
      <c r="E26" s="8">
        <v>3212</v>
      </c>
      <c r="F26" s="8">
        <v>166923</v>
      </c>
      <c r="G26" s="8">
        <v>58091</v>
      </c>
      <c r="H26" s="8">
        <v>40831</v>
      </c>
      <c r="I26" s="8">
        <v>27573</v>
      </c>
      <c r="J26" s="8">
        <v>59677</v>
      </c>
      <c r="K26" s="8">
        <v>29928</v>
      </c>
      <c r="L26" s="8">
        <v>17671</v>
      </c>
      <c r="M26" s="8">
        <v>58248</v>
      </c>
      <c r="N26" s="2">
        <f t="shared" si="16"/>
        <v>813012</v>
      </c>
    </row>
    <row r="27" spans="1:14">
      <c r="A27" s="11">
        <v>2000</v>
      </c>
      <c r="B27" s="8">
        <v>40577</v>
      </c>
      <c r="C27" s="8">
        <v>63386</v>
      </c>
      <c r="D27" s="8">
        <v>103482</v>
      </c>
      <c r="E27" s="8">
        <v>1282</v>
      </c>
      <c r="F27" s="8">
        <v>151781</v>
      </c>
      <c r="G27" s="8">
        <v>41512</v>
      </c>
      <c r="H27" s="8">
        <v>39991</v>
      </c>
      <c r="I27" s="8">
        <v>28202</v>
      </c>
      <c r="J27" s="8">
        <v>67417</v>
      </c>
      <c r="K27" s="8">
        <v>39644</v>
      </c>
      <c r="L27" s="8">
        <v>45862</v>
      </c>
      <c r="M27" s="8">
        <v>32093</v>
      </c>
      <c r="N27" s="2">
        <f t="shared" si="16"/>
        <v>655229</v>
      </c>
    </row>
    <row r="28" spans="1:14">
      <c r="A28" s="11">
        <v>2001</v>
      </c>
      <c r="B28" s="8">
        <v>51729</v>
      </c>
      <c r="C28" s="8">
        <v>109030</v>
      </c>
      <c r="D28" s="8">
        <v>122327</v>
      </c>
      <c r="E28" s="8">
        <v>1898</v>
      </c>
      <c r="F28" s="8">
        <v>176564</v>
      </c>
      <c r="G28" s="8">
        <v>39123</v>
      </c>
      <c r="H28" s="8">
        <v>28768</v>
      </c>
      <c r="I28" s="8">
        <v>29291</v>
      </c>
      <c r="J28" s="8">
        <v>31058</v>
      </c>
      <c r="K28" s="8">
        <v>29512</v>
      </c>
      <c r="L28" s="8">
        <v>29225</v>
      </c>
      <c r="M28" s="8">
        <v>22146</v>
      </c>
      <c r="N28" s="2">
        <f t="shared" si="16"/>
        <v>670671</v>
      </c>
    </row>
    <row r="29" spans="1:14">
      <c r="A29" s="11">
        <v>2002</v>
      </c>
      <c r="B29" s="8">
        <v>48909</v>
      </c>
      <c r="C29" s="8">
        <v>79273</v>
      </c>
      <c r="D29" s="8">
        <v>152398</v>
      </c>
      <c r="E29" s="8">
        <v>9850</v>
      </c>
      <c r="F29" s="8">
        <v>106999</v>
      </c>
      <c r="G29" s="8">
        <v>36752</v>
      </c>
      <c r="H29" s="8">
        <v>46813</v>
      </c>
      <c r="I29" s="8">
        <v>43289</v>
      </c>
      <c r="J29" s="8">
        <v>21174</v>
      </c>
      <c r="K29" s="8">
        <v>48196</v>
      </c>
      <c r="L29" s="8">
        <v>41150</v>
      </c>
      <c r="M29" s="8">
        <v>40396</v>
      </c>
      <c r="N29" s="2">
        <f t="shared" si="16"/>
        <v>675199</v>
      </c>
    </row>
    <row r="30" spans="1:14">
      <c r="A30" s="11">
        <v>2003</v>
      </c>
      <c r="B30" s="8">
        <v>45871</v>
      </c>
      <c r="C30" s="8">
        <v>59730</v>
      </c>
      <c r="D30" s="8">
        <v>104854</v>
      </c>
      <c r="E30" s="8">
        <v>2080</v>
      </c>
      <c r="F30" s="8">
        <v>151552</v>
      </c>
      <c r="G30" s="8">
        <v>42528</v>
      </c>
      <c r="H30" s="8">
        <v>36499</v>
      </c>
      <c r="I30" s="8">
        <v>26800</v>
      </c>
      <c r="J30" s="8">
        <v>33658</v>
      </c>
      <c r="K30" s="8">
        <v>32461</v>
      </c>
      <c r="L30" s="8">
        <v>28099</v>
      </c>
      <c r="M30" s="8">
        <v>40621</v>
      </c>
      <c r="N30" s="2">
        <f t="shared" si="16"/>
        <v>604753</v>
      </c>
    </row>
    <row r="31" spans="1:14">
      <c r="A31" s="11">
        <v>2004</v>
      </c>
      <c r="B31" s="8">
        <v>72287</v>
      </c>
      <c r="C31" s="8">
        <v>96666</v>
      </c>
      <c r="D31" s="8">
        <v>229963</v>
      </c>
      <c r="E31" s="8">
        <v>8878</v>
      </c>
      <c r="F31" s="8">
        <v>177985</v>
      </c>
      <c r="G31" s="8">
        <v>51457</v>
      </c>
      <c r="H31" s="8">
        <v>40633</v>
      </c>
      <c r="I31" s="8">
        <v>25236</v>
      </c>
      <c r="J31" s="8">
        <v>25569</v>
      </c>
      <c r="K31" s="8">
        <v>26302</v>
      </c>
      <c r="L31" s="8">
        <v>27151</v>
      </c>
      <c r="M31" s="8">
        <v>31462</v>
      </c>
      <c r="N31" s="2">
        <f t="shared" si="16"/>
        <v>813589</v>
      </c>
    </row>
    <row r="32" spans="1:14">
      <c r="A32" s="11">
        <v>2005</v>
      </c>
      <c r="B32" s="8">
        <v>54357</v>
      </c>
      <c r="C32" s="8">
        <v>116421</v>
      </c>
      <c r="D32" s="8">
        <v>196293</v>
      </c>
      <c r="E32" s="8">
        <v>918</v>
      </c>
      <c r="F32" s="8">
        <v>242068</v>
      </c>
      <c r="G32" s="8">
        <v>43285</v>
      </c>
      <c r="H32" s="8">
        <v>21596</v>
      </c>
      <c r="I32" s="8">
        <v>18951</v>
      </c>
      <c r="J32" s="8">
        <v>18704</v>
      </c>
      <c r="K32" s="8">
        <v>16539</v>
      </c>
      <c r="L32" s="8">
        <v>23910</v>
      </c>
      <c r="M32" s="8">
        <v>30357</v>
      </c>
      <c r="N32" s="2">
        <f t="shared" si="16"/>
        <v>783399</v>
      </c>
    </row>
    <row r="33" spans="1:14">
      <c r="A33" s="11">
        <v>2006</v>
      </c>
      <c r="B33" s="8">
        <v>23642</v>
      </c>
      <c r="C33" s="8">
        <v>42096</v>
      </c>
      <c r="D33" s="8">
        <v>90534</v>
      </c>
      <c r="E33" s="8">
        <v>7280</v>
      </c>
      <c r="F33" s="8">
        <v>215353</v>
      </c>
      <c r="G33" s="8">
        <v>20857</v>
      </c>
      <c r="H33" s="8">
        <v>9887</v>
      </c>
      <c r="I33" s="8">
        <v>8032</v>
      </c>
      <c r="J33" s="8">
        <v>9273</v>
      </c>
      <c r="K33" s="8">
        <v>15200</v>
      </c>
      <c r="L33" s="8">
        <v>15228</v>
      </c>
      <c r="M33" s="8">
        <v>15237</v>
      </c>
      <c r="N33" s="2">
        <f t="shared" si="16"/>
        <v>472619</v>
      </c>
    </row>
    <row r="34" spans="1:14">
      <c r="A34" s="11">
        <v>2007</v>
      </c>
      <c r="B34" s="8">
        <v>15543</v>
      </c>
      <c r="C34" s="8">
        <v>46624</v>
      </c>
      <c r="D34" s="8">
        <v>117245</v>
      </c>
      <c r="E34" s="8">
        <v>1095</v>
      </c>
      <c r="F34" s="8">
        <v>128440</v>
      </c>
      <c r="G34" s="8">
        <v>43357</v>
      </c>
      <c r="H34" s="8">
        <v>21445</v>
      </c>
      <c r="I34" s="8">
        <v>19420</v>
      </c>
      <c r="J34" s="8">
        <v>27035</v>
      </c>
      <c r="K34" s="8">
        <v>25114</v>
      </c>
      <c r="L34" s="8">
        <v>30327</v>
      </c>
      <c r="M34" s="8">
        <v>33295</v>
      </c>
      <c r="N34" s="2">
        <f t="shared" si="16"/>
        <v>508940</v>
      </c>
    </row>
    <row r="35" spans="1:14">
      <c r="A35" s="11">
        <v>2008</v>
      </c>
      <c r="B35" s="8">
        <v>21196</v>
      </c>
      <c r="C35" s="8">
        <v>115684</v>
      </c>
      <c r="D35" s="8">
        <v>98460</v>
      </c>
      <c r="E35" s="8">
        <v>362</v>
      </c>
      <c r="F35" s="8">
        <v>160662</v>
      </c>
      <c r="G35" s="8">
        <v>39118</v>
      </c>
      <c r="H35" s="8">
        <v>40078</v>
      </c>
      <c r="I35" s="8">
        <v>26619</v>
      </c>
      <c r="J35" s="8">
        <v>32519</v>
      </c>
      <c r="K35" s="8">
        <v>38162</v>
      </c>
      <c r="L35" s="8">
        <v>32457</v>
      </c>
      <c r="M35" s="8">
        <v>50501</v>
      </c>
      <c r="N35" s="2">
        <f t="shared" si="16"/>
        <v>655818</v>
      </c>
    </row>
    <row r="36" spans="1:14">
      <c r="A36" s="11">
        <v>2009</v>
      </c>
      <c r="B36" s="8">
        <v>68817</v>
      </c>
      <c r="C36" s="8">
        <v>62441</v>
      </c>
      <c r="D36" s="8">
        <v>120416</v>
      </c>
      <c r="E36" s="8">
        <v>2387</v>
      </c>
      <c r="F36" s="8">
        <v>181140</v>
      </c>
      <c r="G36" s="8">
        <v>60824</v>
      </c>
      <c r="H36" s="8">
        <v>42300</v>
      </c>
      <c r="I36" s="8">
        <v>48834</v>
      </c>
      <c r="J36" s="8">
        <v>57685</v>
      </c>
      <c r="K36" s="8">
        <v>49244</v>
      </c>
      <c r="L36" s="8">
        <v>53867</v>
      </c>
      <c r="M36" s="8">
        <v>50224</v>
      </c>
      <c r="N36" s="2">
        <f t="shared" si="16"/>
        <v>798179</v>
      </c>
    </row>
    <row r="37" spans="1:14">
      <c r="A37" s="11">
        <v>2010</v>
      </c>
      <c r="B37" s="8">
        <v>73575</v>
      </c>
      <c r="C37" s="8">
        <v>71569</v>
      </c>
      <c r="D37" s="8">
        <v>179107</v>
      </c>
      <c r="E37" s="8">
        <v>2191</v>
      </c>
      <c r="F37" s="8">
        <v>234899</v>
      </c>
      <c r="G37" s="8">
        <v>77571</v>
      </c>
      <c r="H37" s="8">
        <v>47417</v>
      </c>
      <c r="I37" s="8">
        <v>66163</v>
      </c>
      <c r="J37" s="8">
        <v>56234</v>
      </c>
      <c r="K37" s="8">
        <v>80962</v>
      </c>
      <c r="L37" s="8">
        <v>46065</v>
      </c>
      <c r="M37" s="8">
        <v>45271</v>
      </c>
      <c r="N37" s="2">
        <f t="shared" si="16"/>
        <v>981024</v>
      </c>
    </row>
    <row r="38" spans="1:14">
      <c r="A38" s="11">
        <v>2011</v>
      </c>
      <c r="B38" s="8">
        <v>56180</v>
      </c>
      <c r="C38" s="8">
        <v>75589</v>
      </c>
      <c r="D38" s="8">
        <v>105000</v>
      </c>
      <c r="E38" s="8">
        <v>5219</v>
      </c>
      <c r="F38" s="8">
        <f>282801</f>
        <v>282801</v>
      </c>
      <c r="G38" s="8">
        <f>43875</f>
        <v>43875</v>
      </c>
      <c r="H38" s="8">
        <f>54524</f>
        <v>54524</v>
      </c>
      <c r="I38" s="8">
        <f>75260</f>
        <v>75260</v>
      </c>
      <c r="J38" s="8">
        <f>127979</f>
        <v>127979</v>
      </c>
      <c r="K38" s="8">
        <f>68351</f>
        <v>68351</v>
      </c>
      <c r="L38" s="8">
        <f>53519</f>
        <v>53519</v>
      </c>
      <c r="M38" s="8">
        <f>88055</f>
        <v>88055</v>
      </c>
      <c r="N38" s="2">
        <f t="shared" si="16"/>
        <v>1036352</v>
      </c>
    </row>
  </sheetData>
  <mergeCells count="1">
    <mergeCell ref="P3:U12"/>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theme="2"/>
  </sheetPr>
  <dimension ref="A1:H181"/>
  <sheetViews>
    <sheetView workbookViewId="0">
      <selection activeCell="E5" sqref="E5"/>
    </sheetView>
  </sheetViews>
  <sheetFormatPr defaultRowHeight="15"/>
  <cols>
    <col min="1" max="1" width="10.28515625" bestFit="1" customWidth="1"/>
    <col min="2" max="2" width="12.7109375" bestFit="1" customWidth="1"/>
    <col min="3" max="3" width="11.42578125" style="6" bestFit="1" customWidth="1"/>
    <col min="4" max="4" width="13.7109375" style="8" bestFit="1" customWidth="1"/>
    <col min="5" max="5" width="14.28515625" style="8" bestFit="1" customWidth="1"/>
    <col min="6" max="6" width="11.5703125" style="8" customWidth="1"/>
    <col min="7" max="7" width="10.5703125" bestFit="1" customWidth="1"/>
  </cols>
  <sheetData>
    <row r="1" spans="1:8">
      <c r="A1" t="s">
        <v>10</v>
      </c>
      <c r="B1" t="s">
        <v>11</v>
      </c>
      <c r="C1" s="6" t="s">
        <v>12</v>
      </c>
      <c r="D1" s="8" t="s">
        <v>54</v>
      </c>
      <c r="E1" s="8" t="s">
        <v>53</v>
      </c>
    </row>
    <row r="2" spans="1:8">
      <c r="A2" s="15">
        <v>1997</v>
      </c>
      <c r="B2" s="15">
        <v>1</v>
      </c>
      <c r="C2" s="6">
        <v>35431</v>
      </c>
      <c r="D2" s="8">
        <f>E2/1.04</f>
        <v>68792.307692307688</v>
      </c>
      <c r="E2" s="8">
        <v>71544</v>
      </c>
      <c r="G2" s="7"/>
    </row>
    <row r="3" spans="1:8">
      <c r="A3" s="15">
        <v>1997</v>
      </c>
      <c r="B3" s="15">
        <v>2</v>
      </c>
      <c r="C3" s="6">
        <v>35462</v>
      </c>
      <c r="D3" s="8">
        <f t="shared" ref="D3:D66" si="0">E3/1.04</f>
        <v>72922.115384615376</v>
      </c>
      <c r="E3" s="8">
        <v>75839</v>
      </c>
      <c r="G3" s="7"/>
    </row>
    <row r="4" spans="1:8">
      <c r="A4" s="15">
        <v>1997</v>
      </c>
      <c r="B4" s="15">
        <v>3</v>
      </c>
      <c r="C4" s="6">
        <v>35490</v>
      </c>
      <c r="D4" s="8">
        <f t="shared" si="0"/>
        <v>221314.42307692306</v>
      </c>
      <c r="E4" s="8">
        <v>230167</v>
      </c>
      <c r="G4" s="7"/>
    </row>
    <row r="5" spans="1:8">
      <c r="A5" s="15">
        <v>1997</v>
      </c>
      <c r="B5" s="15">
        <v>4</v>
      </c>
      <c r="C5" s="6">
        <v>35521</v>
      </c>
      <c r="D5" s="8">
        <f t="shared" si="0"/>
        <v>71094.230769230766</v>
      </c>
      <c r="E5" s="8">
        <v>73938</v>
      </c>
      <c r="G5" s="7"/>
      <c r="H5" s="9"/>
    </row>
    <row r="6" spans="1:8">
      <c r="A6" s="15">
        <v>1997</v>
      </c>
      <c r="B6" s="15">
        <v>5</v>
      </c>
      <c r="C6" s="6">
        <v>35551</v>
      </c>
      <c r="D6" s="8">
        <f t="shared" si="0"/>
        <v>234065.3846153846</v>
      </c>
      <c r="E6" s="8">
        <v>243428</v>
      </c>
    </row>
    <row r="7" spans="1:8">
      <c r="A7" s="15">
        <v>1997</v>
      </c>
      <c r="B7" s="15">
        <v>6</v>
      </c>
      <c r="C7" s="6">
        <v>35582</v>
      </c>
      <c r="D7" s="8">
        <f t="shared" si="0"/>
        <v>65947.115384615376</v>
      </c>
      <c r="E7" s="8">
        <v>68585</v>
      </c>
    </row>
    <row r="8" spans="1:8">
      <c r="A8" s="15">
        <v>1997</v>
      </c>
      <c r="B8" s="15">
        <v>7</v>
      </c>
      <c r="C8" s="6">
        <v>35612</v>
      </c>
      <c r="D8" s="8">
        <f t="shared" si="0"/>
        <v>45923.076923076922</v>
      </c>
      <c r="E8" s="8">
        <v>47760</v>
      </c>
    </row>
    <row r="9" spans="1:8">
      <c r="A9" s="15">
        <v>1997</v>
      </c>
      <c r="B9" s="15">
        <v>8</v>
      </c>
      <c r="C9" s="6">
        <v>35643</v>
      </c>
      <c r="D9" s="8">
        <f t="shared" si="0"/>
        <v>44302.884615384617</v>
      </c>
      <c r="E9" s="8">
        <v>46075</v>
      </c>
    </row>
    <row r="10" spans="1:8">
      <c r="A10" s="15">
        <v>1997</v>
      </c>
      <c r="B10" s="15">
        <v>9</v>
      </c>
      <c r="C10" s="6">
        <v>35674</v>
      </c>
      <c r="D10" s="8">
        <f t="shared" si="0"/>
        <v>43992.307692307688</v>
      </c>
      <c r="E10" s="8">
        <v>45752</v>
      </c>
    </row>
    <row r="11" spans="1:8">
      <c r="A11" s="15">
        <v>1997</v>
      </c>
      <c r="B11" s="15">
        <v>10</v>
      </c>
      <c r="C11" s="6">
        <v>35704</v>
      </c>
      <c r="D11" s="8">
        <f t="shared" si="0"/>
        <v>43375</v>
      </c>
      <c r="E11" s="8">
        <v>45110</v>
      </c>
    </row>
    <row r="12" spans="1:8">
      <c r="A12" s="15">
        <v>1997</v>
      </c>
      <c r="B12" s="15">
        <v>11</v>
      </c>
      <c r="C12" s="6">
        <v>35735</v>
      </c>
      <c r="D12" s="8">
        <f t="shared" si="0"/>
        <v>34232.692307692305</v>
      </c>
      <c r="E12" s="8">
        <v>35602</v>
      </c>
    </row>
    <row r="13" spans="1:8">
      <c r="A13" s="15">
        <v>1997</v>
      </c>
      <c r="B13" s="15">
        <v>12</v>
      </c>
      <c r="C13" s="6">
        <v>35765</v>
      </c>
      <c r="D13" s="8">
        <f t="shared" si="0"/>
        <v>38305.769230769227</v>
      </c>
      <c r="E13" s="8">
        <v>39838</v>
      </c>
    </row>
    <row r="14" spans="1:8">
      <c r="A14" s="15">
        <v>1998</v>
      </c>
      <c r="B14" s="15">
        <v>1</v>
      </c>
      <c r="C14" s="6">
        <v>35796</v>
      </c>
      <c r="D14" s="8">
        <f t="shared" si="0"/>
        <v>109747.11538461538</v>
      </c>
      <c r="E14" s="8">
        <v>114137</v>
      </c>
    </row>
    <row r="15" spans="1:8">
      <c r="A15" s="15">
        <v>1998</v>
      </c>
      <c r="B15" s="15">
        <v>2</v>
      </c>
      <c r="C15" s="6">
        <v>35827</v>
      </c>
      <c r="D15" s="8">
        <f t="shared" si="0"/>
        <v>91435.576923076922</v>
      </c>
      <c r="E15" s="8">
        <v>95093</v>
      </c>
    </row>
    <row r="16" spans="1:8">
      <c r="A16" s="15">
        <v>1998</v>
      </c>
      <c r="B16" s="15">
        <v>3</v>
      </c>
      <c r="C16" s="6">
        <v>35855</v>
      </c>
      <c r="D16" s="8">
        <f t="shared" si="0"/>
        <v>118395.1923076923</v>
      </c>
      <c r="E16" s="8">
        <v>123131</v>
      </c>
    </row>
    <row r="17" spans="1:5">
      <c r="A17" s="15">
        <v>1998</v>
      </c>
      <c r="B17" s="15">
        <v>4</v>
      </c>
      <c r="C17" s="6">
        <v>35886</v>
      </c>
      <c r="D17" s="8">
        <f t="shared" si="0"/>
        <v>71800</v>
      </c>
      <c r="E17" s="8">
        <v>74672</v>
      </c>
    </row>
    <row r="18" spans="1:5">
      <c r="A18" s="15">
        <v>1998</v>
      </c>
      <c r="B18" s="15">
        <v>5</v>
      </c>
      <c r="C18" s="6">
        <v>35916</v>
      </c>
      <c r="D18" s="8">
        <f t="shared" si="0"/>
        <v>202677.8846153846</v>
      </c>
      <c r="E18" s="8">
        <v>210785</v>
      </c>
    </row>
    <row r="19" spans="1:5">
      <c r="A19" s="15">
        <v>1998</v>
      </c>
      <c r="B19" s="15">
        <v>6</v>
      </c>
      <c r="C19" s="6">
        <v>35947</v>
      </c>
      <c r="D19" s="8">
        <f t="shared" si="0"/>
        <v>39254.807692307688</v>
      </c>
      <c r="E19" s="8">
        <v>40825</v>
      </c>
    </row>
    <row r="20" spans="1:5">
      <c r="A20" s="15">
        <v>1998</v>
      </c>
      <c r="B20" s="15">
        <v>7</v>
      </c>
      <c r="C20" s="6">
        <v>35977</v>
      </c>
      <c r="D20" s="8">
        <f t="shared" si="0"/>
        <v>58613.461538461539</v>
      </c>
      <c r="E20" s="8">
        <v>60958</v>
      </c>
    </row>
    <row r="21" spans="1:5">
      <c r="A21" s="15">
        <v>1998</v>
      </c>
      <c r="B21" s="15">
        <v>8</v>
      </c>
      <c r="C21" s="6">
        <v>36008</v>
      </c>
      <c r="D21" s="8">
        <f t="shared" si="0"/>
        <v>42825.961538461539</v>
      </c>
      <c r="E21" s="8">
        <v>44539</v>
      </c>
    </row>
    <row r="22" spans="1:5">
      <c r="A22" s="15">
        <v>1998</v>
      </c>
      <c r="B22" s="15">
        <v>9</v>
      </c>
      <c r="C22" s="6">
        <v>36039</v>
      </c>
      <c r="D22" s="8">
        <f t="shared" si="0"/>
        <v>49699.038461538461</v>
      </c>
      <c r="E22" s="8">
        <v>51687</v>
      </c>
    </row>
    <row r="23" spans="1:5">
      <c r="A23" s="15">
        <v>1998</v>
      </c>
      <c r="B23" s="15">
        <v>10</v>
      </c>
      <c r="C23" s="6">
        <v>36069</v>
      </c>
      <c r="D23" s="8">
        <f t="shared" si="0"/>
        <v>26147.115384615383</v>
      </c>
      <c r="E23" s="8">
        <v>27193</v>
      </c>
    </row>
    <row r="24" spans="1:5">
      <c r="A24" s="15">
        <v>1998</v>
      </c>
      <c r="B24" s="15">
        <v>11</v>
      </c>
      <c r="C24" s="6">
        <v>36100</v>
      </c>
      <c r="D24" s="8">
        <f t="shared" si="0"/>
        <v>61914.423076923078</v>
      </c>
      <c r="E24" s="8">
        <v>64391</v>
      </c>
    </row>
    <row r="25" spans="1:5">
      <c r="A25" s="15">
        <v>1998</v>
      </c>
      <c r="B25" s="15">
        <v>12</v>
      </c>
      <c r="C25" s="6">
        <v>36130</v>
      </c>
      <c r="D25" s="8">
        <f t="shared" si="0"/>
        <v>44883.653846153844</v>
      </c>
      <c r="E25" s="8">
        <v>46679</v>
      </c>
    </row>
    <row r="26" spans="1:5">
      <c r="A26" s="15">
        <v>1999</v>
      </c>
      <c r="B26" s="15">
        <v>1</v>
      </c>
      <c r="C26" s="6">
        <v>36161</v>
      </c>
      <c r="D26" s="8">
        <f t="shared" si="0"/>
        <v>53069.230769230766</v>
      </c>
      <c r="E26" s="8">
        <v>55192</v>
      </c>
    </row>
    <row r="27" spans="1:5">
      <c r="A27" s="15">
        <v>1999</v>
      </c>
      <c r="B27" s="15">
        <v>2</v>
      </c>
      <c r="C27" s="6">
        <v>36192</v>
      </c>
      <c r="D27" s="8">
        <f t="shared" si="0"/>
        <v>104286.53846153845</v>
      </c>
      <c r="E27" s="8">
        <v>108458</v>
      </c>
    </row>
    <row r="28" spans="1:5">
      <c r="A28" s="15">
        <v>1999</v>
      </c>
      <c r="B28" s="15">
        <v>3</v>
      </c>
      <c r="C28" s="6">
        <v>36220</v>
      </c>
      <c r="D28" s="8">
        <f t="shared" si="0"/>
        <v>180007.69230769231</v>
      </c>
      <c r="E28" s="8">
        <v>187208</v>
      </c>
    </row>
    <row r="29" spans="1:5">
      <c r="A29" s="15">
        <v>1999</v>
      </c>
      <c r="B29" s="15">
        <v>4</v>
      </c>
      <c r="C29" s="6">
        <v>36251</v>
      </c>
      <c r="D29" s="8">
        <f t="shared" si="0"/>
        <v>3088.4615384615386</v>
      </c>
      <c r="E29" s="8">
        <v>3212</v>
      </c>
    </row>
    <row r="30" spans="1:5">
      <c r="A30" s="15">
        <v>1999</v>
      </c>
      <c r="B30" s="15">
        <v>5</v>
      </c>
      <c r="C30" s="6">
        <v>36281</v>
      </c>
      <c r="D30" s="8">
        <f t="shared" si="0"/>
        <v>160502.88461538462</v>
      </c>
      <c r="E30" s="8">
        <v>166923</v>
      </c>
    </row>
    <row r="31" spans="1:5">
      <c r="A31" s="15">
        <v>1999</v>
      </c>
      <c r="B31" s="15">
        <v>6</v>
      </c>
      <c r="C31" s="6">
        <v>36312</v>
      </c>
      <c r="D31" s="8">
        <f t="shared" si="0"/>
        <v>55856.730769230766</v>
      </c>
      <c r="E31" s="8">
        <v>58091</v>
      </c>
    </row>
    <row r="32" spans="1:5">
      <c r="A32" s="15">
        <v>1999</v>
      </c>
      <c r="B32" s="15">
        <v>7</v>
      </c>
      <c r="C32" s="6">
        <v>36342</v>
      </c>
      <c r="D32" s="8">
        <f t="shared" si="0"/>
        <v>39260.576923076922</v>
      </c>
      <c r="E32" s="8">
        <v>40831</v>
      </c>
    </row>
    <row r="33" spans="1:5">
      <c r="A33" s="15">
        <v>1999</v>
      </c>
      <c r="B33" s="15">
        <v>8</v>
      </c>
      <c r="C33" s="6">
        <v>36373</v>
      </c>
      <c r="D33" s="8">
        <f t="shared" si="0"/>
        <v>26512.5</v>
      </c>
      <c r="E33" s="8">
        <v>27573</v>
      </c>
    </row>
    <row r="34" spans="1:5">
      <c r="A34" s="15">
        <v>1999</v>
      </c>
      <c r="B34" s="15">
        <v>9</v>
      </c>
      <c r="C34" s="6">
        <v>36404</v>
      </c>
      <c r="D34" s="8">
        <f t="shared" si="0"/>
        <v>57381.730769230766</v>
      </c>
      <c r="E34" s="8">
        <v>59677</v>
      </c>
    </row>
    <row r="35" spans="1:5">
      <c r="A35" s="15">
        <v>1999</v>
      </c>
      <c r="B35" s="15">
        <v>10</v>
      </c>
      <c r="C35" s="6">
        <v>36434</v>
      </c>
      <c r="D35" s="8">
        <f t="shared" si="0"/>
        <v>28776.923076923074</v>
      </c>
      <c r="E35" s="8">
        <v>29928</v>
      </c>
    </row>
    <row r="36" spans="1:5">
      <c r="A36" s="15">
        <v>1999</v>
      </c>
      <c r="B36" s="15">
        <v>11</v>
      </c>
      <c r="C36" s="6">
        <v>36465</v>
      </c>
      <c r="D36" s="8">
        <f t="shared" si="0"/>
        <v>16991.346153846152</v>
      </c>
      <c r="E36" s="8">
        <v>17671</v>
      </c>
    </row>
    <row r="37" spans="1:5">
      <c r="A37" s="15">
        <v>1999</v>
      </c>
      <c r="B37" s="15">
        <v>12</v>
      </c>
      <c r="C37" s="6">
        <v>36495</v>
      </c>
      <c r="D37" s="8">
        <f t="shared" si="0"/>
        <v>56007.692307692305</v>
      </c>
      <c r="E37" s="8">
        <v>58248</v>
      </c>
    </row>
    <row r="38" spans="1:5">
      <c r="A38" s="15">
        <v>2000</v>
      </c>
      <c r="B38" s="15">
        <v>1</v>
      </c>
      <c r="C38" s="6">
        <v>36526</v>
      </c>
      <c r="D38" s="8">
        <f t="shared" si="0"/>
        <v>39016.346153846156</v>
      </c>
      <c r="E38" s="8">
        <v>40577</v>
      </c>
    </row>
    <row r="39" spans="1:5">
      <c r="A39" s="15">
        <v>2000</v>
      </c>
      <c r="B39" s="15">
        <v>2</v>
      </c>
      <c r="C39" s="6">
        <v>36557</v>
      </c>
      <c r="D39" s="8">
        <f t="shared" si="0"/>
        <v>60948.076923076922</v>
      </c>
      <c r="E39" s="8">
        <v>63386</v>
      </c>
    </row>
    <row r="40" spans="1:5">
      <c r="A40" s="15">
        <v>2000</v>
      </c>
      <c r="B40" s="15">
        <v>3</v>
      </c>
      <c r="C40" s="6">
        <v>36586</v>
      </c>
      <c r="D40" s="8">
        <f t="shared" si="0"/>
        <v>99501.923076923078</v>
      </c>
      <c r="E40" s="8">
        <v>103482</v>
      </c>
    </row>
    <row r="41" spans="1:5">
      <c r="A41" s="15">
        <v>2000</v>
      </c>
      <c r="B41" s="15">
        <v>4</v>
      </c>
      <c r="C41" s="6">
        <v>36617</v>
      </c>
      <c r="D41" s="8">
        <f t="shared" si="0"/>
        <v>1232.6923076923076</v>
      </c>
      <c r="E41" s="8">
        <v>1282</v>
      </c>
    </row>
    <row r="42" spans="1:5">
      <c r="A42" s="15">
        <v>2000</v>
      </c>
      <c r="B42" s="15">
        <v>5</v>
      </c>
      <c r="C42" s="6">
        <v>36647</v>
      </c>
      <c r="D42" s="8">
        <f t="shared" si="0"/>
        <v>145943.26923076922</v>
      </c>
      <c r="E42" s="8">
        <v>151781</v>
      </c>
    </row>
    <row r="43" spans="1:5">
      <c r="A43" s="15">
        <v>2000</v>
      </c>
      <c r="B43" s="15">
        <v>6</v>
      </c>
      <c r="C43" s="6">
        <v>36678</v>
      </c>
      <c r="D43" s="8">
        <f t="shared" si="0"/>
        <v>39915.384615384617</v>
      </c>
      <c r="E43" s="8">
        <v>41512</v>
      </c>
    </row>
    <row r="44" spans="1:5">
      <c r="A44" s="15">
        <v>2000</v>
      </c>
      <c r="B44" s="15">
        <v>7</v>
      </c>
      <c r="C44" s="6">
        <v>36708</v>
      </c>
      <c r="D44" s="8">
        <f t="shared" si="0"/>
        <v>38452.884615384617</v>
      </c>
      <c r="E44" s="8">
        <v>39991</v>
      </c>
    </row>
    <row r="45" spans="1:5">
      <c r="A45" s="15">
        <v>2000</v>
      </c>
      <c r="B45" s="15">
        <v>8</v>
      </c>
      <c r="C45" s="6">
        <v>36739</v>
      </c>
      <c r="D45" s="8">
        <f t="shared" si="0"/>
        <v>27117.307692307691</v>
      </c>
      <c r="E45" s="8">
        <v>28202</v>
      </c>
    </row>
    <row r="46" spans="1:5">
      <c r="A46" s="15">
        <v>2000</v>
      </c>
      <c r="B46" s="15">
        <v>9</v>
      </c>
      <c r="C46" s="6">
        <v>36770</v>
      </c>
      <c r="D46" s="8">
        <f t="shared" si="0"/>
        <v>64824.038461538461</v>
      </c>
      <c r="E46" s="8">
        <v>67417</v>
      </c>
    </row>
    <row r="47" spans="1:5">
      <c r="A47" s="15">
        <v>2000</v>
      </c>
      <c r="B47" s="15">
        <v>10</v>
      </c>
      <c r="C47" s="6">
        <v>36800</v>
      </c>
      <c r="D47" s="8">
        <f t="shared" si="0"/>
        <v>38119.230769230766</v>
      </c>
      <c r="E47" s="8">
        <v>39644</v>
      </c>
    </row>
    <row r="48" spans="1:5">
      <c r="A48" s="15">
        <v>2000</v>
      </c>
      <c r="B48" s="15">
        <v>11</v>
      </c>
      <c r="C48" s="6">
        <v>36831</v>
      </c>
      <c r="D48" s="8">
        <f t="shared" si="0"/>
        <v>44098.076923076922</v>
      </c>
      <c r="E48" s="8">
        <v>45862</v>
      </c>
    </row>
    <row r="49" spans="1:5">
      <c r="A49" s="15">
        <v>2000</v>
      </c>
      <c r="B49" s="15">
        <v>12</v>
      </c>
      <c r="C49" s="6">
        <v>36861</v>
      </c>
      <c r="D49" s="8">
        <f t="shared" si="0"/>
        <v>30858.653846153844</v>
      </c>
      <c r="E49" s="8">
        <v>32093</v>
      </c>
    </row>
    <row r="50" spans="1:5">
      <c r="A50" s="15">
        <v>2001</v>
      </c>
      <c r="B50" s="15">
        <v>1</v>
      </c>
      <c r="C50" s="6">
        <v>36892</v>
      </c>
      <c r="D50" s="8">
        <f t="shared" si="0"/>
        <v>49739.423076923078</v>
      </c>
      <c r="E50" s="8">
        <v>51729</v>
      </c>
    </row>
    <row r="51" spans="1:5">
      <c r="A51" s="15">
        <v>2001</v>
      </c>
      <c r="B51" s="15">
        <v>2</v>
      </c>
      <c r="C51" s="6">
        <v>36923</v>
      </c>
      <c r="D51" s="8">
        <f t="shared" si="0"/>
        <v>104836.53846153845</v>
      </c>
      <c r="E51" s="8">
        <v>109030</v>
      </c>
    </row>
    <row r="52" spans="1:5">
      <c r="A52" s="15">
        <v>2001</v>
      </c>
      <c r="B52" s="15">
        <v>3</v>
      </c>
      <c r="C52" s="6">
        <v>36951</v>
      </c>
      <c r="D52" s="8">
        <f t="shared" si="0"/>
        <v>117622.11538461538</v>
      </c>
      <c r="E52" s="8">
        <v>122327</v>
      </c>
    </row>
    <row r="53" spans="1:5">
      <c r="A53" s="15">
        <v>2001</v>
      </c>
      <c r="B53" s="15">
        <v>4</v>
      </c>
      <c r="C53" s="6">
        <v>36982</v>
      </c>
      <c r="D53" s="8">
        <f t="shared" si="0"/>
        <v>1825</v>
      </c>
      <c r="E53" s="8">
        <v>1898</v>
      </c>
    </row>
    <row r="54" spans="1:5">
      <c r="A54" s="15">
        <v>2001</v>
      </c>
      <c r="B54" s="15">
        <v>5</v>
      </c>
      <c r="C54" s="6">
        <v>37012</v>
      </c>
      <c r="D54" s="8">
        <f t="shared" si="0"/>
        <v>169773.07692307691</v>
      </c>
      <c r="E54" s="8">
        <v>176564</v>
      </c>
    </row>
    <row r="55" spans="1:5">
      <c r="A55" s="15">
        <v>2001</v>
      </c>
      <c r="B55" s="15">
        <v>6</v>
      </c>
      <c r="C55" s="6">
        <v>37043</v>
      </c>
      <c r="D55" s="8">
        <f t="shared" si="0"/>
        <v>37618.269230769227</v>
      </c>
      <c r="E55" s="8">
        <v>39123</v>
      </c>
    </row>
    <row r="56" spans="1:5">
      <c r="A56" s="15">
        <v>2001</v>
      </c>
      <c r="B56" s="15">
        <v>7</v>
      </c>
      <c r="C56" s="6">
        <v>37073</v>
      </c>
      <c r="D56" s="8">
        <f t="shared" si="0"/>
        <v>27661.538461538461</v>
      </c>
      <c r="E56" s="8">
        <v>28768</v>
      </c>
    </row>
    <row r="57" spans="1:5">
      <c r="A57" s="15">
        <v>2001</v>
      </c>
      <c r="B57" s="15">
        <v>8</v>
      </c>
      <c r="C57" s="6">
        <v>37104</v>
      </c>
      <c r="D57" s="8">
        <f t="shared" si="0"/>
        <v>28164.423076923074</v>
      </c>
      <c r="E57" s="8">
        <v>29291</v>
      </c>
    </row>
    <row r="58" spans="1:5">
      <c r="A58" s="15">
        <v>2001</v>
      </c>
      <c r="B58" s="15">
        <v>9</v>
      </c>
      <c r="C58" s="6">
        <v>37135</v>
      </c>
      <c r="D58" s="8">
        <f t="shared" si="0"/>
        <v>29863.461538461539</v>
      </c>
      <c r="E58" s="8">
        <v>31058</v>
      </c>
    </row>
    <row r="59" spans="1:5">
      <c r="A59" s="15">
        <v>2001</v>
      </c>
      <c r="B59" s="15">
        <v>10</v>
      </c>
      <c r="C59" s="6">
        <v>37165</v>
      </c>
      <c r="D59" s="8">
        <f t="shared" si="0"/>
        <v>28376.923076923074</v>
      </c>
      <c r="E59" s="8">
        <v>29512</v>
      </c>
    </row>
    <row r="60" spans="1:5">
      <c r="A60" s="15">
        <v>2001</v>
      </c>
      <c r="B60" s="15">
        <v>11</v>
      </c>
      <c r="C60" s="6">
        <v>37196</v>
      </c>
      <c r="D60" s="8">
        <f t="shared" si="0"/>
        <v>28100.961538461539</v>
      </c>
      <c r="E60" s="8">
        <v>29225</v>
      </c>
    </row>
    <row r="61" spans="1:5">
      <c r="A61" s="15">
        <v>2001</v>
      </c>
      <c r="B61" s="15">
        <v>12</v>
      </c>
      <c r="C61" s="6">
        <v>37226</v>
      </c>
      <c r="D61" s="8">
        <f t="shared" si="0"/>
        <v>21294.23076923077</v>
      </c>
      <c r="E61" s="8">
        <v>22146</v>
      </c>
    </row>
    <row r="62" spans="1:5">
      <c r="A62" s="15">
        <v>2002</v>
      </c>
      <c r="B62" s="15">
        <v>1</v>
      </c>
      <c r="C62" s="6">
        <v>37257</v>
      </c>
      <c r="D62" s="8">
        <f t="shared" si="0"/>
        <v>47027.884615384617</v>
      </c>
      <c r="E62" s="8">
        <v>48909</v>
      </c>
    </row>
    <row r="63" spans="1:5">
      <c r="A63" s="15">
        <v>2002</v>
      </c>
      <c r="B63" s="15">
        <v>2</v>
      </c>
      <c r="C63" s="6">
        <v>37288</v>
      </c>
      <c r="D63" s="8">
        <f t="shared" si="0"/>
        <v>76224.038461538454</v>
      </c>
      <c r="E63" s="8">
        <v>79273</v>
      </c>
    </row>
    <row r="64" spans="1:5">
      <c r="A64" s="15">
        <v>2002</v>
      </c>
      <c r="B64" s="15">
        <v>3</v>
      </c>
      <c r="C64" s="6">
        <v>37316</v>
      </c>
      <c r="D64" s="8">
        <f t="shared" si="0"/>
        <v>146536.53846153847</v>
      </c>
      <c r="E64" s="8">
        <v>152398</v>
      </c>
    </row>
    <row r="65" spans="1:5">
      <c r="A65" s="15">
        <v>2002</v>
      </c>
      <c r="B65" s="15">
        <v>4</v>
      </c>
      <c r="C65" s="6">
        <v>37347</v>
      </c>
      <c r="D65" s="8">
        <f t="shared" si="0"/>
        <v>9471.1538461538457</v>
      </c>
      <c r="E65" s="8">
        <v>9850</v>
      </c>
    </row>
    <row r="66" spans="1:5">
      <c r="A66" s="15">
        <v>2002</v>
      </c>
      <c r="B66" s="15">
        <v>5</v>
      </c>
      <c r="C66" s="6">
        <v>37377</v>
      </c>
      <c r="D66" s="8">
        <f t="shared" si="0"/>
        <v>102883.65384615384</v>
      </c>
      <c r="E66" s="8">
        <v>106999</v>
      </c>
    </row>
    <row r="67" spans="1:5">
      <c r="A67" s="15">
        <v>2002</v>
      </c>
      <c r="B67" s="15">
        <v>6</v>
      </c>
      <c r="C67" s="6">
        <v>37408</v>
      </c>
      <c r="D67" s="8">
        <f t="shared" ref="D67:D130" si="1">E67/1.04</f>
        <v>35338.461538461539</v>
      </c>
      <c r="E67" s="8">
        <v>36752</v>
      </c>
    </row>
    <row r="68" spans="1:5">
      <c r="A68" s="15">
        <v>2002</v>
      </c>
      <c r="B68" s="15">
        <v>7</v>
      </c>
      <c r="C68" s="6">
        <v>37438</v>
      </c>
      <c r="D68" s="8">
        <f t="shared" si="1"/>
        <v>45012.5</v>
      </c>
      <c r="E68" s="8">
        <v>46813</v>
      </c>
    </row>
    <row r="69" spans="1:5">
      <c r="A69" s="15">
        <v>2002</v>
      </c>
      <c r="B69" s="15">
        <v>8</v>
      </c>
      <c r="C69" s="6">
        <v>37469</v>
      </c>
      <c r="D69" s="8">
        <f t="shared" si="1"/>
        <v>41624.038461538461</v>
      </c>
      <c r="E69" s="8">
        <v>43289</v>
      </c>
    </row>
    <row r="70" spans="1:5">
      <c r="A70" s="15">
        <v>2002</v>
      </c>
      <c r="B70" s="15">
        <v>9</v>
      </c>
      <c r="C70" s="6">
        <v>37500</v>
      </c>
      <c r="D70" s="8">
        <f t="shared" si="1"/>
        <v>20359.615384615383</v>
      </c>
      <c r="E70" s="8">
        <v>21174</v>
      </c>
    </row>
    <row r="71" spans="1:5">
      <c r="A71" s="15">
        <v>2002</v>
      </c>
      <c r="B71" s="15">
        <v>10</v>
      </c>
      <c r="C71" s="6">
        <v>37530</v>
      </c>
      <c r="D71" s="8">
        <f t="shared" si="1"/>
        <v>46342.307692307688</v>
      </c>
      <c r="E71" s="8">
        <v>48196</v>
      </c>
    </row>
    <row r="72" spans="1:5">
      <c r="A72" s="15">
        <v>2002</v>
      </c>
      <c r="B72" s="15">
        <v>11</v>
      </c>
      <c r="C72" s="6">
        <v>37561</v>
      </c>
      <c r="D72" s="8">
        <f t="shared" si="1"/>
        <v>39567.307692307688</v>
      </c>
      <c r="E72" s="8">
        <v>41150</v>
      </c>
    </row>
    <row r="73" spans="1:5">
      <c r="A73" s="15">
        <v>2002</v>
      </c>
      <c r="B73" s="15">
        <v>12</v>
      </c>
      <c r="C73" s="6">
        <v>37591</v>
      </c>
      <c r="D73" s="8">
        <f t="shared" si="1"/>
        <v>38842.307692307688</v>
      </c>
      <c r="E73" s="8">
        <v>40396</v>
      </c>
    </row>
    <row r="74" spans="1:5">
      <c r="A74" s="15">
        <v>2003</v>
      </c>
      <c r="B74" s="15">
        <v>1</v>
      </c>
      <c r="C74" s="6">
        <v>37622</v>
      </c>
      <c r="D74" s="8">
        <f t="shared" si="1"/>
        <v>44106.730769230766</v>
      </c>
      <c r="E74" s="8">
        <v>45871</v>
      </c>
    </row>
    <row r="75" spans="1:5">
      <c r="A75" s="15">
        <v>2003</v>
      </c>
      <c r="B75" s="15">
        <v>2</v>
      </c>
      <c r="C75" s="6">
        <v>37653</v>
      </c>
      <c r="D75" s="8">
        <f t="shared" si="1"/>
        <v>57432.692307692305</v>
      </c>
      <c r="E75" s="8">
        <v>59730</v>
      </c>
    </row>
    <row r="76" spans="1:5">
      <c r="A76" s="15">
        <v>2003</v>
      </c>
      <c r="B76" s="15">
        <v>3</v>
      </c>
      <c r="C76" s="6">
        <v>37681</v>
      </c>
      <c r="D76" s="8">
        <f t="shared" si="1"/>
        <v>100821.15384615384</v>
      </c>
      <c r="E76" s="8">
        <v>104854</v>
      </c>
    </row>
    <row r="77" spans="1:5">
      <c r="A77" s="15">
        <v>2003</v>
      </c>
      <c r="B77" s="15">
        <v>4</v>
      </c>
      <c r="C77" s="6">
        <v>37712</v>
      </c>
      <c r="D77" s="8">
        <f t="shared" si="1"/>
        <v>2000</v>
      </c>
      <c r="E77" s="8">
        <v>2080</v>
      </c>
    </row>
    <row r="78" spans="1:5">
      <c r="A78" s="15">
        <v>2003</v>
      </c>
      <c r="B78" s="15">
        <v>5</v>
      </c>
      <c r="C78" s="6">
        <v>37742</v>
      </c>
      <c r="D78" s="8">
        <f t="shared" si="1"/>
        <v>145723.07692307691</v>
      </c>
      <c r="E78" s="8">
        <v>151552</v>
      </c>
    </row>
    <row r="79" spans="1:5">
      <c r="A79" s="15">
        <v>2003</v>
      </c>
      <c r="B79" s="15">
        <v>6</v>
      </c>
      <c r="C79" s="6">
        <v>37773</v>
      </c>
      <c r="D79" s="8">
        <f t="shared" si="1"/>
        <v>40892.307692307688</v>
      </c>
      <c r="E79" s="8">
        <v>42528</v>
      </c>
    </row>
    <row r="80" spans="1:5">
      <c r="A80" s="15">
        <v>2003</v>
      </c>
      <c r="B80" s="15">
        <v>7</v>
      </c>
      <c r="C80" s="6">
        <v>37803</v>
      </c>
      <c r="D80" s="8">
        <f t="shared" si="1"/>
        <v>35095.192307692305</v>
      </c>
      <c r="E80" s="8">
        <v>36499</v>
      </c>
    </row>
    <row r="81" spans="1:5">
      <c r="A81" s="15">
        <v>2003</v>
      </c>
      <c r="B81" s="15">
        <v>8</v>
      </c>
      <c r="C81" s="6">
        <v>37834</v>
      </c>
      <c r="D81" s="8">
        <f t="shared" si="1"/>
        <v>25769.23076923077</v>
      </c>
      <c r="E81" s="8">
        <v>26800</v>
      </c>
    </row>
    <row r="82" spans="1:5">
      <c r="A82" s="15">
        <v>2003</v>
      </c>
      <c r="B82" s="15">
        <v>9</v>
      </c>
      <c r="C82" s="6">
        <v>37865</v>
      </c>
      <c r="D82" s="8">
        <f t="shared" si="1"/>
        <v>32363.461538461539</v>
      </c>
      <c r="E82" s="8">
        <v>33658</v>
      </c>
    </row>
    <row r="83" spans="1:5">
      <c r="A83" s="15">
        <v>2003</v>
      </c>
      <c r="B83" s="15">
        <v>10</v>
      </c>
      <c r="C83" s="6">
        <v>37895</v>
      </c>
      <c r="D83" s="8">
        <f t="shared" si="1"/>
        <v>31212.5</v>
      </c>
      <c r="E83" s="8">
        <v>32461</v>
      </c>
    </row>
    <row r="84" spans="1:5">
      <c r="A84" s="15">
        <v>2003</v>
      </c>
      <c r="B84" s="15">
        <v>11</v>
      </c>
      <c r="C84" s="6">
        <v>37926</v>
      </c>
      <c r="D84" s="8">
        <f t="shared" si="1"/>
        <v>27018.26923076923</v>
      </c>
      <c r="E84" s="8">
        <v>28099</v>
      </c>
    </row>
    <row r="85" spans="1:5">
      <c r="A85" s="15">
        <v>2003</v>
      </c>
      <c r="B85" s="15">
        <v>12</v>
      </c>
      <c r="C85" s="6">
        <v>37956</v>
      </c>
      <c r="D85" s="8">
        <f t="shared" si="1"/>
        <v>39058.653846153844</v>
      </c>
      <c r="E85" s="8">
        <v>40621</v>
      </c>
    </row>
    <row r="86" spans="1:5">
      <c r="A86" s="15">
        <v>2004</v>
      </c>
      <c r="B86" s="15">
        <v>1</v>
      </c>
      <c r="C86" s="6">
        <v>37987</v>
      </c>
      <c r="D86" s="8">
        <f t="shared" si="1"/>
        <v>69506.730769230766</v>
      </c>
      <c r="E86" s="8">
        <v>72287</v>
      </c>
    </row>
    <row r="87" spans="1:5">
      <c r="A87" s="15">
        <v>2004</v>
      </c>
      <c r="B87" s="15">
        <v>2</v>
      </c>
      <c r="C87" s="6">
        <v>38018</v>
      </c>
      <c r="D87" s="8">
        <f t="shared" si="1"/>
        <v>92948.076923076922</v>
      </c>
      <c r="E87" s="8">
        <v>96666</v>
      </c>
    </row>
    <row r="88" spans="1:5">
      <c r="A88" s="15">
        <v>2004</v>
      </c>
      <c r="B88" s="15">
        <v>3</v>
      </c>
      <c r="C88" s="6">
        <v>38047</v>
      </c>
      <c r="D88" s="8">
        <f t="shared" si="1"/>
        <v>221118.26923076922</v>
      </c>
      <c r="E88" s="8">
        <v>229963</v>
      </c>
    </row>
    <row r="89" spans="1:5">
      <c r="A89" s="15">
        <v>2004</v>
      </c>
      <c r="B89" s="15">
        <v>4</v>
      </c>
      <c r="C89" s="6">
        <v>38078</v>
      </c>
      <c r="D89" s="8">
        <f t="shared" si="1"/>
        <v>8536.538461538461</v>
      </c>
      <c r="E89" s="8">
        <v>8878</v>
      </c>
    </row>
    <row r="90" spans="1:5">
      <c r="A90" s="15">
        <v>2004</v>
      </c>
      <c r="B90" s="15">
        <v>5</v>
      </c>
      <c r="C90" s="6">
        <v>38108</v>
      </c>
      <c r="D90" s="8">
        <f t="shared" si="1"/>
        <v>171139.42307692306</v>
      </c>
      <c r="E90" s="8">
        <v>177985</v>
      </c>
    </row>
    <row r="91" spans="1:5">
      <c r="A91" s="15">
        <v>2004</v>
      </c>
      <c r="B91" s="15">
        <v>6</v>
      </c>
      <c r="C91" s="6">
        <v>38139</v>
      </c>
      <c r="D91" s="8">
        <f t="shared" si="1"/>
        <v>49477.884615384617</v>
      </c>
      <c r="E91" s="8">
        <v>51457</v>
      </c>
    </row>
    <row r="92" spans="1:5">
      <c r="A92" s="15">
        <v>2004</v>
      </c>
      <c r="B92" s="15">
        <v>7</v>
      </c>
      <c r="C92" s="6">
        <v>38169</v>
      </c>
      <c r="D92" s="8">
        <f t="shared" si="1"/>
        <v>39070.192307692305</v>
      </c>
      <c r="E92" s="8">
        <v>40633</v>
      </c>
    </row>
    <row r="93" spans="1:5">
      <c r="A93" s="15">
        <v>2004</v>
      </c>
      <c r="B93" s="15">
        <v>8</v>
      </c>
      <c r="C93" s="6">
        <v>38200</v>
      </c>
      <c r="D93" s="8">
        <f t="shared" si="1"/>
        <v>24265.384615384613</v>
      </c>
      <c r="E93" s="8">
        <v>25236</v>
      </c>
    </row>
    <row r="94" spans="1:5">
      <c r="A94" s="15">
        <v>2004</v>
      </c>
      <c r="B94" s="15">
        <v>9</v>
      </c>
      <c r="C94" s="6">
        <v>38231</v>
      </c>
      <c r="D94" s="8">
        <f t="shared" si="1"/>
        <v>24585.576923076922</v>
      </c>
      <c r="E94" s="8">
        <v>25569</v>
      </c>
    </row>
    <row r="95" spans="1:5">
      <c r="A95" s="15">
        <v>2004</v>
      </c>
      <c r="B95" s="15">
        <v>10</v>
      </c>
      <c r="C95" s="6">
        <v>38261</v>
      </c>
      <c r="D95" s="8">
        <f t="shared" si="1"/>
        <v>25290.384615384613</v>
      </c>
      <c r="E95" s="8">
        <v>26302</v>
      </c>
    </row>
    <row r="96" spans="1:5">
      <c r="A96" s="15">
        <v>2004</v>
      </c>
      <c r="B96" s="15">
        <v>11</v>
      </c>
      <c r="C96" s="6">
        <v>38292</v>
      </c>
      <c r="D96" s="8">
        <f t="shared" si="1"/>
        <v>26106.73076923077</v>
      </c>
      <c r="E96" s="8">
        <v>27151</v>
      </c>
    </row>
    <row r="97" spans="1:5">
      <c r="A97" s="15">
        <v>2004</v>
      </c>
      <c r="B97" s="15">
        <v>12</v>
      </c>
      <c r="C97" s="6">
        <v>38322</v>
      </c>
      <c r="D97" s="8">
        <f t="shared" si="1"/>
        <v>30251.923076923074</v>
      </c>
      <c r="E97" s="8">
        <v>31462</v>
      </c>
    </row>
    <row r="98" spans="1:5">
      <c r="A98" s="15">
        <v>2005</v>
      </c>
      <c r="B98" s="15">
        <v>1</v>
      </c>
      <c r="C98" s="6">
        <v>38353</v>
      </c>
      <c r="D98" s="8">
        <f t="shared" si="1"/>
        <v>52266.346153846149</v>
      </c>
      <c r="E98" s="8">
        <v>54357</v>
      </c>
    </row>
    <row r="99" spans="1:5">
      <c r="A99" s="15">
        <v>2005</v>
      </c>
      <c r="B99" s="15">
        <v>2</v>
      </c>
      <c r="C99" s="6">
        <v>38384</v>
      </c>
      <c r="D99" s="8">
        <f t="shared" si="1"/>
        <v>111943.26923076923</v>
      </c>
      <c r="E99" s="8">
        <v>116421</v>
      </c>
    </row>
    <row r="100" spans="1:5">
      <c r="A100" s="15">
        <v>2005</v>
      </c>
      <c r="B100" s="15">
        <v>3</v>
      </c>
      <c r="C100" s="6">
        <v>38412</v>
      </c>
      <c r="D100" s="8">
        <f t="shared" si="1"/>
        <v>188743.26923076922</v>
      </c>
      <c r="E100" s="8">
        <v>196293</v>
      </c>
    </row>
    <row r="101" spans="1:5">
      <c r="A101" s="15">
        <v>2005</v>
      </c>
      <c r="B101" s="15">
        <v>4</v>
      </c>
      <c r="C101" s="6">
        <v>38443</v>
      </c>
      <c r="D101" s="8">
        <f t="shared" si="1"/>
        <v>882.69230769230762</v>
      </c>
      <c r="E101" s="8">
        <v>918</v>
      </c>
    </row>
    <row r="102" spans="1:5">
      <c r="A102" s="15">
        <v>2005</v>
      </c>
      <c r="B102" s="15">
        <v>5</v>
      </c>
      <c r="C102" s="6">
        <v>38473</v>
      </c>
      <c r="D102" s="8">
        <f t="shared" si="1"/>
        <v>232757.69230769231</v>
      </c>
      <c r="E102" s="8">
        <v>242068</v>
      </c>
    </row>
    <row r="103" spans="1:5">
      <c r="A103" s="15">
        <v>2005</v>
      </c>
      <c r="B103" s="15">
        <v>6</v>
      </c>
      <c r="C103" s="6">
        <v>38504</v>
      </c>
      <c r="D103" s="8">
        <f t="shared" si="1"/>
        <v>41620.192307692305</v>
      </c>
      <c r="E103" s="8">
        <v>43285</v>
      </c>
    </row>
    <row r="104" spans="1:5">
      <c r="A104" s="15">
        <v>2005</v>
      </c>
      <c r="B104" s="15">
        <v>7</v>
      </c>
      <c r="C104" s="6">
        <v>38534</v>
      </c>
      <c r="D104" s="8">
        <f t="shared" si="1"/>
        <v>20765.384615384613</v>
      </c>
      <c r="E104" s="8">
        <v>21596</v>
      </c>
    </row>
    <row r="105" spans="1:5">
      <c r="A105" s="15">
        <v>2005</v>
      </c>
      <c r="B105" s="15">
        <v>8</v>
      </c>
      <c r="C105" s="6">
        <v>38565</v>
      </c>
      <c r="D105" s="8">
        <f t="shared" si="1"/>
        <v>18222.115384615383</v>
      </c>
      <c r="E105" s="8">
        <v>18951</v>
      </c>
    </row>
    <row r="106" spans="1:5">
      <c r="A106" s="15">
        <v>2005</v>
      </c>
      <c r="B106" s="15">
        <v>9</v>
      </c>
      <c r="C106" s="6">
        <v>38596</v>
      </c>
      <c r="D106" s="8">
        <f t="shared" si="1"/>
        <v>17984.615384615383</v>
      </c>
      <c r="E106" s="8">
        <v>18704</v>
      </c>
    </row>
    <row r="107" spans="1:5">
      <c r="A107" s="15">
        <v>2005</v>
      </c>
      <c r="B107" s="15">
        <v>10</v>
      </c>
      <c r="C107" s="6">
        <v>38626</v>
      </c>
      <c r="D107" s="8">
        <f t="shared" si="1"/>
        <v>15902.884615384615</v>
      </c>
      <c r="E107" s="8">
        <v>16539</v>
      </c>
    </row>
    <row r="108" spans="1:5">
      <c r="A108" s="15">
        <v>2005</v>
      </c>
      <c r="B108" s="15">
        <v>11</v>
      </c>
      <c r="C108" s="6">
        <v>38657</v>
      </c>
      <c r="D108" s="8">
        <f t="shared" si="1"/>
        <v>22990.384615384613</v>
      </c>
      <c r="E108" s="8">
        <v>23910</v>
      </c>
    </row>
    <row r="109" spans="1:5">
      <c r="A109" s="15">
        <v>2005</v>
      </c>
      <c r="B109" s="15">
        <v>12</v>
      </c>
      <c r="C109" s="6">
        <v>38687</v>
      </c>
      <c r="D109" s="8">
        <f t="shared" si="1"/>
        <v>29189.423076923074</v>
      </c>
      <c r="E109" s="8">
        <v>30357</v>
      </c>
    </row>
    <row r="110" spans="1:5">
      <c r="A110" s="15">
        <v>2006</v>
      </c>
      <c r="B110" s="15">
        <v>1</v>
      </c>
      <c r="C110" s="6">
        <v>38718</v>
      </c>
      <c r="D110" s="8">
        <f t="shared" si="1"/>
        <v>22732.692307692309</v>
      </c>
      <c r="E110" s="8">
        <v>23642</v>
      </c>
    </row>
    <row r="111" spans="1:5">
      <c r="A111" s="15">
        <v>2006</v>
      </c>
      <c r="B111" s="15">
        <v>2</v>
      </c>
      <c r="C111" s="6">
        <v>38749</v>
      </c>
      <c r="D111" s="8">
        <f t="shared" si="1"/>
        <v>40476.923076923078</v>
      </c>
      <c r="E111" s="8">
        <v>42096</v>
      </c>
    </row>
    <row r="112" spans="1:5">
      <c r="A112" s="15">
        <v>2006</v>
      </c>
      <c r="B112" s="15">
        <v>3</v>
      </c>
      <c r="C112" s="6">
        <v>38777</v>
      </c>
      <c r="D112" s="8">
        <f t="shared" si="1"/>
        <v>87051.923076923078</v>
      </c>
      <c r="E112" s="8">
        <v>90534</v>
      </c>
    </row>
    <row r="113" spans="1:5">
      <c r="A113" s="15">
        <v>2006</v>
      </c>
      <c r="B113" s="15">
        <v>4</v>
      </c>
      <c r="C113" s="6">
        <v>38808</v>
      </c>
      <c r="D113" s="8">
        <f t="shared" si="1"/>
        <v>7000</v>
      </c>
      <c r="E113" s="8">
        <v>7280</v>
      </c>
    </row>
    <row r="114" spans="1:5">
      <c r="A114" s="15">
        <v>2006</v>
      </c>
      <c r="B114" s="15">
        <v>5</v>
      </c>
      <c r="C114" s="6">
        <v>38838</v>
      </c>
      <c r="D114" s="8">
        <f t="shared" si="1"/>
        <v>207070.19230769231</v>
      </c>
      <c r="E114" s="8">
        <v>215353</v>
      </c>
    </row>
    <row r="115" spans="1:5">
      <c r="A115" s="15">
        <v>2006</v>
      </c>
      <c r="B115" s="15">
        <v>6</v>
      </c>
      <c r="C115" s="6">
        <v>38869</v>
      </c>
      <c r="D115" s="8">
        <f t="shared" si="1"/>
        <v>20054.807692307691</v>
      </c>
      <c r="E115" s="8">
        <v>20857</v>
      </c>
    </row>
    <row r="116" spans="1:5">
      <c r="A116" s="15">
        <v>2006</v>
      </c>
      <c r="B116" s="15">
        <v>7</v>
      </c>
      <c r="C116" s="6">
        <v>38899</v>
      </c>
      <c r="D116" s="8">
        <f t="shared" si="1"/>
        <v>9506.7307692307695</v>
      </c>
      <c r="E116" s="8">
        <v>9887</v>
      </c>
    </row>
    <row r="117" spans="1:5">
      <c r="A117" s="15">
        <v>2006</v>
      </c>
      <c r="B117" s="15">
        <v>8</v>
      </c>
      <c r="C117" s="6">
        <v>38930</v>
      </c>
      <c r="D117" s="8">
        <f t="shared" si="1"/>
        <v>7723.0769230769229</v>
      </c>
      <c r="E117" s="8">
        <v>8032</v>
      </c>
    </row>
    <row r="118" spans="1:5">
      <c r="A118" s="15">
        <v>2006</v>
      </c>
      <c r="B118" s="15">
        <v>9</v>
      </c>
      <c r="C118" s="6">
        <v>38961</v>
      </c>
      <c r="D118" s="8">
        <f t="shared" si="1"/>
        <v>8916.3461538461543</v>
      </c>
      <c r="E118" s="8">
        <v>9273</v>
      </c>
    </row>
    <row r="119" spans="1:5">
      <c r="A119" s="15">
        <v>2006</v>
      </c>
      <c r="B119" s="15">
        <v>10</v>
      </c>
      <c r="C119" s="6">
        <v>38991</v>
      </c>
      <c r="D119" s="8">
        <f t="shared" si="1"/>
        <v>14615.384615384615</v>
      </c>
      <c r="E119" s="8">
        <v>15200</v>
      </c>
    </row>
    <row r="120" spans="1:5">
      <c r="A120" s="15">
        <v>2006</v>
      </c>
      <c r="B120" s="15">
        <v>11</v>
      </c>
      <c r="C120" s="6">
        <v>39022</v>
      </c>
      <c r="D120" s="8">
        <f t="shared" si="1"/>
        <v>14642.307692307691</v>
      </c>
      <c r="E120" s="8">
        <v>15228</v>
      </c>
    </row>
    <row r="121" spans="1:5">
      <c r="A121" s="15">
        <v>2006</v>
      </c>
      <c r="B121" s="15">
        <v>12</v>
      </c>
      <c r="C121" s="6">
        <v>39052</v>
      </c>
      <c r="D121" s="8">
        <f t="shared" si="1"/>
        <v>14650.961538461537</v>
      </c>
      <c r="E121" s="8">
        <v>15237</v>
      </c>
    </row>
    <row r="122" spans="1:5">
      <c r="A122" s="15">
        <v>2007</v>
      </c>
      <c r="B122" s="15">
        <v>1</v>
      </c>
      <c r="C122" s="6">
        <v>39083</v>
      </c>
      <c r="D122" s="8">
        <f t="shared" si="1"/>
        <v>14945.192307692307</v>
      </c>
      <c r="E122" s="8">
        <v>15543</v>
      </c>
    </row>
    <row r="123" spans="1:5">
      <c r="A123" s="15">
        <v>2007</v>
      </c>
      <c r="B123" s="15">
        <v>2</v>
      </c>
      <c r="C123" s="6">
        <v>39114</v>
      </c>
      <c r="D123" s="8">
        <f t="shared" si="1"/>
        <v>44830.769230769227</v>
      </c>
      <c r="E123" s="8">
        <v>46624</v>
      </c>
    </row>
    <row r="124" spans="1:5">
      <c r="A124" s="15">
        <v>2007</v>
      </c>
      <c r="B124" s="15">
        <v>3</v>
      </c>
      <c r="C124" s="6">
        <v>39142</v>
      </c>
      <c r="D124" s="8">
        <f t="shared" si="1"/>
        <v>112735.57692307692</v>
      </c>
      <c r="E124" s="8">
        <v>117245</v>
      </c>
    </row>
    <row r="125" spans="1:5">
      <c r="A125" s="15">
        <v>2007</v>
      </c>
      <c r="B125" s="15">
        <v>4</v>
      </c>
      <c r="C125" s="6">
        <v>39173</v>
      </c>
      <c r="D125" s="8">
        <f t="shared" si="1"/>
        <v>1052.8846153846152</v>
      </c>
      <c r="E125" s="8">
        <v>1095</v>
      </c>
    </row>
    <row r="126" spans="1:5">
      <c r="A126" s="15">
        <v>2007</v>
      </c>
      <c r="B126" s="15">
        <v>5</v>
      </c>
      <c r="C126" s="6">
        <v>39203</v>
      </c>
      <c r="D126" s="8">
        <f t="shared" si="1"/>
        <v>123500</v>
      </c>
      <c r="E126" s="8">
        <v>128440</v>
      </c>
    </row>
    <row r="127" spans="1:5">
      <c r="A127" s="15">
        <v>2007</v>
      </c>
      <c r="B127" s="15">
        <v>6</v>
      </c>
      <c r="C127" s="6">
        <v>39234</v>
      </c>
      <c r="D127" s="8">
        <f t="shared" si="1"/>
        <v>41689.423076923078</v>
      </c>
      <c r="E127" s="8">
        <v>43357</v>
      </c>
    </row>
    <row r="128" spans="1:5">
      <c r="A128" s="15">
        <v>2007</v>
      </c>
      <c r="B128" s="15">
        <v>7</v>
      </c>
      <c r="C128" s="6">
        <v>39264</v>
      </c>
      <c r="D128" s="8">
        <f t="shared" si="1"/>
        <v>20620.192307692309</v>
      </c>
      <c r="E128" s="8">
        <v>21445</v>
      </c>
    </row>
    <row r="129" spans="1:5">
      <c r="A129" s="15">
        <v>2007</v>
      </c>
      <c r="B129" s="15">
        <v>8</v>
      </c>
      <c r="C129" s="6">
        <v>39295</v>
      </c>
      <c r="D129" s="8">
        <f t="shared" si="1"/>
        <v>18673.076923076922</v>
      </c>
      <c r="E129" s="8">
        <v>19420</v>
      </c>
    </row>
    <row r="130" spans="1:5">
      <c r="A130" s="15">
        <v>2007</v>
      </c>
      <c r="B130" s="15">
        <v>9</v>
      </c>
      <c r="C130" s="6">
        <v>39326</v>
      </c>
      <c r="D130" s="8">
        <f t="shared" si="1"/>
        <v>25995.192307692309</v>
      </c>
      <c r="E130" s="8">
        <v>27035</v>
      </c>
    </row>
    <row r="131" spans="1:5">
      <c r="A131" s="15">
        <v>2007</v>
      </c>
      <c r="B131" s="15">
        <v>10</v>
      </c>
      <c r="C131" s="6">
        <v>39356</v>
      </c>
      <c r="D131" s="8">
        <f t="shared" ref="D131:D181" si="2">E131/1.04</f>
        <v>24148.076923076922</v>
      </c>
      <c r="E131" s="8">
        <v>25114</v>
      </c>
    </row>
    <row r="132" spans="1:5">
      <c r="A132" s="15">
        <v>2007</v>
      </c>
      <c r="B132" s="15">
        <v>11</v>
      </c>
      <c r="C132" s="6">
        <v>39387</v>
      </c>
      <c r="D132" s="8">
        <f t="shared" si="2"/>
        <v>29160.576923076922</v>
      </c>
      <c r="E132" s="8">
        <v>30327</v>
      </c>
    </row>
    <row r="133" spans="1:5">
      <c r="A133" s="15">
        <v>2007</v>
      </c>
      <c r="B133" s="15">
        <v>12</v>
      </c>
      <c r="C133" s="6">
        <v>39417</v>
      </c>
      <c r="D133" s="8">
        <f t="shared" si="2"/>
        <v>32014.423076923074</v>
      </c>
      <c r="E133" s="8">
        <v>33295</v>
      </c>
    </row>
    <row r="134" spans="1:5">
      <c r="A134" s="15">
        <v>2008</v>
      </c>
      <c r="B134" s="15">
        <v>1</v>
      </c>
      <c r="C134" s="6">
        <v>39448</v>
      </c>
      <c r="D134" s="8">
        <f t="shared" si="2"/>
        <v>20380.76923076923</v>
      </c>
      <c r="E134" s="8">
        <v>21196</v>
      </c>
    </row>
    <row r="135" spans="1:5">
      <c r="A135" s="15">
        <v>2008</v>
      </c>
      <c r="B135" s="15">
        <v>2</v>
      </c>
      <c r="C135" s="6">
        <v>39479</v>
      </c>
      <c r="D135" s="8">
        <f t="shared" si="2"/>
        <v>111234.61538461538</v>
      </c>
      <c r="E135" s="8">
        <v>115684</v>
      </c>
    </row>
    <row r="136" spans="1:5">
      <c r="A136" s="15">
        <v>2008</v>
      </c>
      <c r="B136" s="15">
        <v>3</v>
      </c>
      <c r="C136" s="6">
        <v>39508</v>
      </c>
      <c r="D136" s="8">
        <f t="shared" si="2"/>
        <v>94673.076923076922</v>
      </c>
      <c r="E136" s="8">
        <v>98460</v>
      </c>
    </row>
    <row r="137" spans="1:5">
      <c r="A137" s="15">
        <v>2008</v>
      </c>
      <c r="B137" s="15">
        <v>4</v>
      </c>
      <c r="C137" s="6">
        <v>39539</v>
      </c>
      <c r="D137" s="8">
        <f t="shared" si="2"/>
        <v>348.07692307692304</v>
      </c>
      <c r="E137" s="8">
        <v>362</v>
      </c>
    </row>
    <row r="138" spans="1:5">
      <c r="A138" s="15">
        <v>2008</v>
      </c>
      <c r="B138" s="15">
        <v>5</v>
      </c>
      <c r="C138" s="6">
        <v>39569</v>
      </c>
      <c r="D138" s="8">
        <f t="shared" si="2"/>
        <v>154482.69230769231</v>
      </c>
      <c r="E138" s="8">
        <v>160662</v>
      </c>
    </row>
    <row r="139" spans="1:5">
      <c r="A139" s="15">
        <v>2008</v>
      </c>
      <c r="B139" s="15">
        <v>6</v>
      </c>
      <c r="C139" s="6">
        <v>39600</v>
      </c>
      <c r="D139" s="8">
        <f t="shared" si="2"/>
        <v>37613.461538461539</v>
      </c>
      <c r="E139" s="8">
        <v>39118</v>
      </c>
    </row>
    <row r="140" spans="1:5">
      <c r="A140" s="15">
        <v>2008</v>
      </c>
      <c r="B140" s="15">
        <v>7</v>
      </c>
      <c r="C140" s="6">
        <v>39630</v>
      </c>
      <c r="D140" s="8">
        <f t="shared" si="2"/>
        <v>38536.538461538461</v>
      </c>
      <c r="E140" s="8">
        <v>40078</v>
      </c>
    </row>
    <row r="141" spans="1:5">
      <c r="A141" s="15">
        <v>2008</v>
      </c>
      <c r="B141" s="15">
        <v>8</v>
      </c>
      <c r="C141" s="6">
        <v>39661</v>
      </c>
      <c r="D141" s="8">
        <f t="shared" si="2"/>
        <v>25595.192307692309</v>
      </c>
      <c r="E141" s="8">
        <v>26619</v>
      </c>
    </row>
    <row r="142" spans="1:5">
      <c r="A142" s="15">
        <v>2008</v>
      </c>
      <c r="B142" s="15">
        <v>9</v>
      </c>
      <c r="C142" s="6">
        <v>39692</v>
      </c>
      <c r="D142" s="8">
        <f t="shared" si="2"/>
        <v>31268.26923076923</v>
      </c>
      <c r="E142" s="8">
        <v>32519</v>
      </c>
    </row>
    <row r="143" spans="1:5">
      <c r="A143" s="15">
        <v>2008</v>
      </c>
      <c r="B143" s="15">
        <v>10</v>
      </c>
      <c r="C143" s="6">
        <v>39722</v>
      </c>
      <c r="D143" s="8">
        <f t="shared" si="2"/>
        <v>36694.230769230766</v>
      </c>
      <c r="E143" s="8">
        <v>38162</v>
      </c>
    </row>
    <row r="144" spans="1:5">
      <c r="A144" s="15">
        <v>2008</v>
      </c>
      <c r="B144" s="15">
        <v>11</v>
      </c>
      <c r="C144" s="6">
        <v>39753</v>
      </c>
      <c r="D144" s="8">
        <f t="shared" si="2"/>
        <v>31208.653846153844</v>
      </c>
      <c r="E144" s="8">
        <v>32457</v>
      </c>
    </row>
    <row r="145" spans="1:5">
      <c r="A145" s="15">
        <v>2008</v>
      </c>
      <c r="B145" s="15">
        <v>12</v>
      </c>
      <c r="C145" s="6">
        <v>39783</v>
      </c>
      <c r="D145" s="8">
        <f t="shared" si="2"/>
        <v>48558.653846153844</v>
      </c>
      <c r="E145" s="8">
        <v>50501</v>
      </c>
    </row>
    <row r="146" spans="1:5">
      <c r="A146" s="15">
        <v>2009</v>
      </c>
      <c r="B146" s="15">
        <v>1</v>
      </c>
      <c r="C146" s="6">
        <v>39814</v>
      </c>
      <c r="D146" s="8">
        <f t="shared" si="2"/>
        <v>66170.192307692312</v>
      </c>
      <c r="E146" s="8">
        <v>68817</v>
      </c>
    </row>
    <row r="147" spans="1:5">
      <c r="A147" s="15">
        <v>2009</v>
      </c>
      <c r="B147" s="15">
        <v>2</v>
      </c>
      <c r="C147" s="6">
        <v>39845</v>
      </c>
      <c r="D147" s="8">
        <f t="shared" si="2"/>
        <v>60039.423076923078</v>
      </c>
      <c r="E147" s="8">
        <v>62441</v>
      </c>
    </row>
    <row r="148" spans="1:5">
      <c r="A148" s="15">
        <v>2009</v>
      </c>
      <c r="B148" s="15">
        <v>3</v>
      </c>
      <c r="C148" s="6">
        <v>39873</v>
      </c>
      <c r="D148" s="8">
        <f t="shared" si="2"/>
        <v>115784.61538461538</v>
      </c>
      <c r="E148" s="8">
        <v>120416</v>
      </c>
    </row>
    <row r="149" spans="1:5">
      <c r="A149" s="15">
        <v>2009</v>
      </c>
      <c r="B149" s="15">
        <v>4</v>
      </c>
      <c r="C149" s="6">
        <v>39904</v>
      </c>
      <c r="D149" s="8">
        <f t="shared" si="2"/>
        <v>2295.1923076923076</v>
      </c>
      <c r="E149" s="8">
        <v>2387</v>
      </c>
    </row>
    <row r="150" spans="1:5">
      <c r="A150" s="15">
        <v>2009</v>
      </c>
      <c r="B150" s="15">
        <v>5</v>
      </c>
      <c r="C150" s="6">
        <v>39934</v>
      </c>
      <c r="D150" s="8">
        <f t="shared" si="2"/>
        <v>174173.07692307691</v>
      </c>
      <c r="E150" s="8">
        <v>181140</v>
      </c>
    </row>
    <row r="151" spans="1:5">
      <c r="A151" s="15">
        <v>2009</v>
      </c>
      <c r="B151" s="15">
        <v>6</v>
      </c>
      <c r="C151" s="6">
        <v>39965</v>
      </c>
      <c r="D151" s="8">
        <f t="shared" si="2"/>
        <v>58484.615384615383</v>
      </c>
      <c r="E151" s="8">
        <v>60824</v>
      </c>
    </row>
    <row r="152" spans="1:5">
      <c r="A152" s="15">
        <v>2009</v>
      </c>
      <c r="B152" s="15">
        <v>7</v>
      </c>
      <c r="C152" s="6">
        <v>39995</v>
      </c>
      <c r="D152" s="8">
        <f t="shared" si="2"/>
        <v>40673.076923076922</v>
      </c>
      <c r="E152" s="8">
        <v>42300</v>
      </c>
    </row>
    <row r="153" spans="1:5">
      <c r="A153" s="15">
        <v>2009</v>
      </c>
      <c r="B153" s="15">
        <v>8</v>
      </c>
      <c r="C153" s="6">
        <v>40026</v>
      </c>
      <c r="D153" s="8">
        <f t="shared" si="2"/>
        <v>46955.769230769227</v>
      </c>
      <c r="E153" s="8">
        <v>48834</v>
      </c>
    </row>
    <row r="154" spans="1:5">
      <c r="A154" s="15">
        <v>2009</v>
      </c>
      <c r="B154" s="15">
        <v>9</v>
      </c>
      <c r="C154" s="6">
        <v>40057</v>
      </c>
      <c r="D154" s="8">
        <f t="shared" si="2"/>
        <v>55466.346153846149</v>
      </c>
      <c r="E154" s="8">
        <v>57685</v>
      </c>
    </row>
    <row r="155" spans="1:5">
      <c r="A155" s="15">
        <v>2009</v>
      </c>
      <c r="B155" s="15">
        <v>10</v>
      </c>
      <c r="C155" s="6">
        <v>40087</v>
      </c>
      <c r="D155" s="8">
        <f t="shared" si="2"/>
        <v>47350</v>
      </c>
      <c r="E155" s="8">
        <v>49244</v>
      </c>
    </row>
    <row r="156" spans="1:5">
      <c r="A156" s="15">
        <v>2009</v>
      </c>
      <c r="B156" s="15">
        <v>11</v>
      </c>
      <c r="C156" s="6">
        <v>40118</v>
      </c>
      <c r="D156" s="8">
        <f t="shared" si="2"/>
        <v>51795.192307692305</v>
      </c>
      <c r="E156" s="8">
        <v>53867</v>
      </c>
    </row>
    <row r="157" spans="1:5">
      <c r="A157" s="15">
        <v>2009</v>
      </c>
      <c r="B157" s="15">
        <v>12</v>
      </c>
      <c r="C157" s="6">
        <v>40148</v>
      </c>
      <c r="D157" s="8">
        <f t="shared" si="2"/>
        <v>48292.307692307688</v>
      </c>
      <c r="E157" s="8">
        <v>50224</v>
      </c>
    </row>
    <row r="158" spans="1:5">
      <c r="A158" s="15">
        <v>2010</v>
      </c>
      <c r="B158" s="15">
        <v>1</v>
      </c>
      <c r="C158" s="6">
        <v>40179</v>
      </c>
      <c r="D158" s="8">
        <f t="shared" si="2"/>
        <v>70745.192307692312</v>
      </c>
      <c r="E158" s="8">
        <v>73575</v>
      </c>
    </row>
    <row r="159" spans="1:5">
      <c r="A159" s="15">
        <v>2010</v>
      </c>
      <c r="B159" s="15">
        <v>2</v>
      </c>
      <c r="C159" s="6">
        <v>40210</v>
      </c>
      <c r="D159" s="8">
        <f t="shared" si="2"/>
        <v>68816.346153846156</v>
      </c>
      <c r="E159" s="8">
        <v>71569</v>
      </c>
    </row>
    <row r="160" spans="1:5">
      <c r="A160" s="15">
        <v>2010</v>
      </c>
      <c r="B160" s="15">
        <v>3</v>
      </c>
      <c r="C160" s="6">
        <v>40238</v>
      </c>
      <c r="D160" s="8">
        <f t="shared" si="2"/>
        <v>172218.26923076922</v>
      </c>
      <c r="E160" s="8">
        <v>179107</v>
      </c>
    </row>
    <row r="161" spans="1:5">
      <c r="A161" s="15">
        <v>2010</v>
      </c>
      <c r="B161" s="15">
        <v>4</v>
      </c>
      <c r="C161" s="6">
        <v>40269</v>
      </c>
      <c r="D161" s="8">
        <f t="shared" si="2"/>
        <v>2106.7307692307691</v>
      </c>
      <c r="E161" s="8">
        <v>2191</v>
      </c>
    </row>
    <row r="162" spans="1:5">
      <c r="A162" s="15">
        <v>2010</v>
      </c>
      <c r="B162" s="15">
        <v>5</v>
      </c>
      <c r="C162" s="6">
        <v>40299</v>
      </c>
      <c r="D162" s="8">
        <f t="shared" si="2"/>
        <v>225864.42307692306</v>
      </c>
      <c r="E162" s="8">
        <v>234899</v>
      </c>
    </row>
    <row r="163" spans="1:5">
      <c r="A163" s="15">
        <v>2010</v>
      </c>
      <c r="B163" s="15">
        <v>6</v>
      </c>
      <c r="C163" s="6">
        <v>40330</v>
      </c>
      <c r="D163" s="8">
        <f t="shared" si="2"/>
        <v>74587.5</v>
      </c>
      <c r="E163" s="8">
        <v>77571</v>
      </c>
    </row>
    <row r="164" spans="1:5">
      <c r="A164" s="15">
        <v>2010</v>
      </c>
      <c r="B164" s="15">
        <v>7</v>
      </c>
      <c r="C164" s="6">
        <v>40360</v>
      </c>
      <c r="D164" s="8">
        <f t="shared" si="2"/>
        <v>45593.269230769227</v>
      </c>
      <c r="E164" s="8">
        <v>47417</v>
      </c>
    </row>
    <row r="165" spans="1:5">
      <c r="A165" s="15">
        <v>2010</v>
      </c>
      <c r="B165" s="15">
        <v>8</v>
      </c>
      <c r="C165" s="6">
        <v>40391</v>
      </c>
      <c r="D165" s="8">
        <f t="shared" si="2"/>
        <v>63618.269230769227</v>
      </c>
      <c r="E165" s="8">
        <v>66163</v>
      </c>
    </row>
    <row r="166" spans="1:5">
      <c r="A166" s="15">
        <v>2010</v>
      </c>
      <c r="B166" s="15">
        <v>9</v>
      </c>
      <c r="C166" s="6">
        <v>40422</v>
      </c>
      <c r="D166" s="8">
        <f t="shared" si="2"/>
        <v>54071.153846153844</v>
      </c>
      <c r="E166" s="8">
        <v>56234</v>
      </c>
    </row>
    <row r="167" spans="1:5">
      <c r="A167" s="15">
        <v>2010</v>
      </c>
      <c r="B167" s="15">
        <v>10</v>
      </c>
      <c r="C167" s="6">
        <v>40452</v>
      </c>
      <c r="D167" s="8">
        <f t="shared" si="2"/>
        <v>77848.076923076922</v>
      </c>
      <c r="E167" s="8">
        <v>80962</v>
      </c>
    </row>
    <row r="168" spans="1:5">
      <c r="A168" s="15">
        <v>2010</v>
      </c>
      <c r="B168" s="15">
        <v>11</v>
      </c>
      <c r="C168" s="6">
        <v>40483</v>
      </c>
      <c r="D168" s="8">
        <f t="shared" si="2"/>
        <v>44293.269230769227</v>
      </c>
      <c r="E168" s="8">
        <v>46065</v>
      </c>
    </row>
    <row r="169" spans="1:5">
      <c r="A169" s="15">
        <v>2010</v>
      </c>
      <c r="B169" s="15">
        <v>12</v>
      </c>
      <c r="C169" s="6">
        <v>40513</v>
      </c>
      <c r="D169" s="8">
        <f t="shared" si="2"/>
        <v>43529.807692307688</v>
      </c>
      <c r="E169" s="8">
        <v>45271</v>
      </c>
    </row>
    <row r="170" spans="1:5">
      <c r="A170" s="15">
        <v>2011</v>
      </c>
      <c r="B170" s="15">
        <v>1</v>
      </c>
      <c r="C170" s="6">
        <v>40544</v>
      </c>
      <c r="D170" s="8">
        <f t="shared" si="2"/>
        <v>54019.230769230766</v>
      </c>
      <c r="E170" s="8">
        <v>56180</v>
      </c>
    </row>
    <row r="171" spans="1:5">
      <c r="A171" s="15">
        <v>2011</v>
      </c>
      <c r="B171" s="15">
        <v>2</v>
      </c>
      <c r="C171" s="6">
        <v>40575</v>
      </c>
      <c r="D171" s="8">
        <f t="shared" si="2"/>
        <v>72681.730769230766</v>
      </c>
      <c r="E171" s="8">
        <v>75589</v>
      </c>
    </row>
    <row r="172" spans="1:5">
      <c r="A172" s="15">
        <v>2011</v>
      </c>
      <c r="B172" s="15">
        <v>3</v>
      </c>
      <c r="C172" s="6">
        <v>40603</v>
      </c>
      <c r="D172" s="8">
        <f t="shared" si="2"/>
        <v>100961.53846153845</v>
      </c>
      <c r="E172" s="8">
        <v>105000</v>
      </c>
    </row>
    <row r="173" spans="1:5">
      <c r="A173" s="15">
        <v>2011</v>
      </c>
      <c r="B173" s="15">
        <v>4</v>
      </c>
      <c r="C173" s="6">
        <v>40634</v>
      </c>
      <c r="D173" s="8">
        <f t="shared" si="2"/>
        <v>5018.2692307692305</v>
      </c>
      <c r="E173" s="8">
        <v>5219</v>
      </c>
    </row>
    <row r="174" spans="1:5">
      <c r="A174" s="15">
        <v>2011</v>
      </c>
      <c r="B174" s="15">
        <v>5</v>
      </c>
      <c r="C174" s="6">
        <v>40664</v>
      </c>
      <c r="D174" s="8">
        <f t="shared" si="2"/>
        <v>261465.4215976331</v>
      </c>
      <c r="E174" s="8">
        <v>271924.03846153844</v>
      </c>
    </row>
    <row r="175" spans="1:5">
      <c r="A175" s="15">
        <v>2011</v>
      </c>
      <c r="B175" s="15">
        <v>6</v>
      </c>
      <c r="C175" s="6">
        <v>40695</v>
      </c>
      <c r="D175" s="8">
        <f t="shared" si="2"/>
        <v>40564.903846153844</v>
      </c>
      <c r="E175" s="8">
        <v>42187.5</v>
      </c>
    </row>
    <row r="176" spans="1:5">
      <c r="A176" s="15">
        <v>2011</v>
      </c>
      <c r="B176" s="15">
        <v>7</v>
      </c>
      <c r="C176" s="6">
        <v>40725</v>
      </c>
      <c r="D176" s="8">
        <f t="shared" si="2"/>
        <v>50410.502958579884</v>
      </c>
      <c r="E176" s="8">
        <v>52426.923076923078</v>
      </c>
    </row>
    <row r="177" spans="1:5">
      <c r="A177" s="15">
        <v>2011</v>
      </c>
      <c r="B177" s="15">
        <v>8</v>
      </c>
      <c r="C177" s="6">
        <v>40756</v>
      </c>
      <c r="D177" s="8">
        <f t="shared" si="2"/>
        <v>69582.100591715964</v>
      </c>
      <c r="E177" s="8">
        <v>72365.38461538461</v>
      </c>
    </row>
    <row r="178" spans="1:5">
      <c r="A178" s="15">
        <v>2011</v>
      </c>
      <c r="B178" s="15">
        <v>9</v>
      </c>
      <c r="C178" s="6">
        <v>40787</v>
      </c>
      <c r="D178" s="8">
        <f t="shared" si="2"/>
        <v>118323.77958579881</v>
      </c>
      <c r="E178" s="8">
        <v>123056.73076923077</v>
      </c>
    </row>
    <row r="179" spans="1:5">
      <c r="A179" s="15">
        <v>2011</v>
      </c>
      <c r="B179" s="15">
        <v>10</v>
      </c>
      <c r="C179" s="6">
        <v>40817</v>
      </c>
      <c r="D179" s="8">
        <f t="shared" si="2"/>
        <v>63194.341715976319</v>
      </c>
      <c r="E179" s="8">
        <v>65722.115384615376</v>
      </c>
    </row>
    <row r="180" spans="1:5">
      <c r="A180" s="15">
        <v>2011</v>
      </c>
      <c r="B180" s="15">
        <v>11</v>
      </c>
      <c r="C180" s="6">
        <v>40848</v>
      </c>
      <c r="D180" s="8">
        <f t="shared" si="2"/>
        <v>49481.323964497038</v>
      </c>
      <c r="E180" s="8">
        <v>51460.576923076922</v>
      </c>
    </row>
    <row r="181" spans="1:5">
      <c r="A181" s="15">
        <v>2011</v>
      </c>
      <c r="B181" s="15">
        <v>12</v>
      </c>
      <c r="C181" s="6">
        <v>40878</v>
      </c>
      <c r="D181" s="8">
        <f t="shared" si="2"/>
        <v>81411.797337278113</v>
      </c>
      <c r="E181" s="8">
        <v>84668.269230769234</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theme="9" tint="0.39997558519241921"/>
  </sheetPr>
  <dimension ref="A1:N39"/>
  <sheetViews>
    <sheetView tabSelected="1" workbookViewId="0">
      <selection activeCell="O35" sqref="O35"/>
    </sheetView>
  </sheetViews>
  <sheetFormatPr defaultRowHeight="15"/>
  <cols>
    <col min="1" max="1" width="11.7109375" bestFit="1" customWidth="1"/>
    <col min="2" max="2" width="11.5703125" bestFit="1" customWidth="1"/>
    <col min="3" max="5" width="10.5703125" bestFit="1" customWidth="1"/>
    <col min="6" max="6" width="11.5703125" bestFit="1" customWidth="1"/>
    <col min="7" max="9" width="10.5703125" bestFit="1" customWidth="1"/>
    <col min="10" max="12" width="11.5703125" bestFit="1" customWidth="1"/>
    <col min="13" max="13" width="10.5703125" bestFit="1" customWidth="1"/>
    <col min="14" max="14" width="11.42578125" bestFit="1" customWidth="1"/>
  </cols>
  <sheetData>
    <row r="1" spans="1:14" s="15" customFormat="1">
      <c r="A1" s="15" t="s">
        <v>52</v>
      </c>
    </row>
    <row r="2" spans="1:14">
      <c r="A2" s="5" t="s">
        <v>28</v>
      </c>
      <c r="B2" s="5">
        <v>5</v>
      </c>
      <c r="C2" s="5">
        <v>6</v>
      </c>
      <c r="D2" s="5">
        <v>7</v>
      </c>
      <c r="E2" s="5">
        <v>8</v>
      </c>
      <c r="F2" s="5">
        <v>9</v>
      </c>
      <c r="G2" s="5">
        <v>10</v>
      </c>
      <c r="H2" s="5">
        <v>11</v>
      </c>
      <c r="I2" s="5">
        <v>12</v>
      </c>
      <c r="J2" s="5">
        <v>1</v>
      </c>
      <c r="K2" s="5">
        <v>2</v>
      </c>
      <c r="L2" s="5">
        <v>3</v>
      </c>
      <c r="M2" s="5">
        <v>4</v>
      </c>
      <c r="N2" s="5" t="s">
        <v>1</v>
      </c>
    </row>
    <row r="3" spans="1:14">
      <c r="A3" s="34" t="s">
        <v>50</v>
      </c>
      <c r="B3" s="8"/>
      <c r="C3" s="8"/>
      <c r="D3" s="8"/>
      <c r="E3" s="8"/>
      <c r="F3" s="8"/>
      <c r="G3" s="8"/>
      <c r="H3" s="8"/>
      <c r="I3" s="8"/>
      <c r="J3" s="35">
        <f t="shared" ref="C3:J4" si="0">J24/1.04</f>
        <v>68792.307692307688</v>
      </c>
      <c r="K3" s="35">
        <f t="shared" ref="K3:M3" si="1">K24/1.04</f>
        <v>72922.115384615376</v>
      </c>
      <c r="L3" s="35">
        <f t="shared" si="1"/>
        <v>221314.42307692306</v>
      </c>
      <c r="M3" s="35">
        <f t="shared" si="1"/>
        <v>71094.230769230766</v>
      </c>
      <c r="N3" s="33">
        <f>SUM(B3:M3)</f>
        <v>434123.07692307688</v>
      </c>
    </row>
    <row r="4" spans="1:14">
      <c r="A4" s="11" t="s">
        <v>36</v>
      </c>
      <c r="B4" s="8">
        <f>B25/1.04</f>
        <v>234065.3846153846</v>
      </c>
      <c r="C4" s="8">
        <f t="shared" si="0"/>
        <v>65947.115384615376</v>
      </c>
      <c r="D4" s="8">
        <f t="shared" si="0"/>
        <v>45923.076923076922</v>
      </c>
      <c r="E4" s="8">
        <f t="shared" si="0"/>
        <v>44302.884615384617</v>
      </c>
      <c r="F4" s="8">
        <f t="shared" si="0"/>
        <v>43992.307692307688</v>
      </c>
      <c r="G4" s="8">
        <f t="shared" si="0"/>
        <v>43375</v>
      </c>
      <c r="H4" s="8">
        <f t="shared" si="0"/>
        <v>34232.692307692305</v>
      </c>
      <c r="I4" s="8">
        <f t="shared" si="0"/>
        <v>38305.769230769227</v>
      </c>
      <c r="J4" s="8">
        <f t="shared" ref="J4:M4" si="2">J25/1.04</f>
        <v>109747.11538461538</v>
      </c>
      <c r="K4" s="8">
        <f t="shared" si="2"/>
        <v>91435.576923076922</v>
      </c>
      <c r="L4" s="8">
        <f t="shared" si="2"/>
        <v>118395.1923076923</v>
      </c>
      <c r="M4" s="8">
        <f t="shared" si="2"/>
        <v>71800</v>
      </c>
      <c r="N4" s="2">
        <f t="shared" ref="N4:N18" si="3">SUM(B4:M4)</f>
        <v>941522.11538461526</v>
      </c>
    </row>
    <row r="5" spans="1:14">
      <c r="A5" s="11" t="s">
        <v>37</v>
      </c>
      <c r="B5" s="8">
        <f t="shared" ref="B5:J18" si="4">B26/1.04</f>
        <v>202677.8846153846</v>
      </c>
      <c r="C5" s="8">
        <f t="shared" si="4"/>
        <v>39254.807692307688</v>
      </c>
      <c r="D5" s="8">
        <f t="shared" si="4"/>
        <v>58613.461538461539</v>
      </c>
      <c r="E5" s="8">
        <f t="shared" si="4"/>
        <v>42825.961538461539</v>
      </c>
      <c r="F5" s="8">
        <f t="shared" si="4"/>
        <v>49699.038461538461</v>
      </c>
      <c r="G5" s="8">
        <f t="shared" si="4"/>
        <v>26147.115384615383</v>
      </c>
      <c r="H5" s="8">
        <f t="shared" si="4"/>
        <v>61914.423076923078</v>
      </c>
      <c r="I5" s="8">
        <f t="shared" si="4"/>
        <v>44883.653846153844</v>
      </c>
      <c r="J5" s="8">
        <f t="shared" si="4"/>
        <v>53069.230769230766</v>
      </c>
      <c r="K5" s="8">
        <f t="shared" ref="K5:M5" si="5">K26/1.04</f>
        <v>104286.53846153845</v>
      </c>
      <c r="L5" s="8">
        <f t="shared" si="5"/>
        <v>180007.69230769231</v>
      </c>
      <c r="M5" s="8">
        <f t="shared" si="5"/>
        <v>3088.4615384615386</v>
      </c>
      <c r="N5" s="2">
        <f t="shared" si="3"/>
        <v>866468.26923076925</v>
      </c>
    </row>
    <row r="6" spans="1:14">
      <c r="A6" s="11" t="s">
        <v>38</v>
      </c>
      <c r="B6" s="8">
        <f t="shared" si="4"/>
        <v>160502.88461538462</v>
      </c>
      <c r="C6" s="8">
        <f t="shared" si="4"/>
        <v>55856.730769230766</v>
      </c>
      <c r="D6" s="8">
        <f t="shared" si="4"/>
        <v>39260.576923076922</v>
      </c>
      <c r="E6" s="8">
        <f t="shared" si="4"/>
        <v>26512.5</v>
      </c>
      <c r="F6" s="8">
        <f t="shared" si="4"/>
        <v>57381.730769230766</v>
      </c>
      <c r="G6" s="8">
        <f t="shared" si="4"/>
        <v>28776.923076923074</v>
      </c>
      <c r="H6" s="8">
        <f t="shared" si="4"/>
        <v>16991.346153846152</v>
      </c>
      <c r="I6" s="8">
        <f t="shared" si="4"/>
        <v>56007.692307692305</v>
      </c>
      <c r="J6" s="8">
        <f t="shared" si="4"/>
        <v>39016.346153846156</v>
      </c>
      <c r="K6" s="8">
        <f t="shared" ref="K6:M6" si="6">K27/1.04</f>
        <v>60948.076923076922</v>
      </c>
      <c r="L6" s="8">
        <f t="shared" si="6"/>
        <v>99501.923076923078</v>
      </c>
      <c r="M6" s="8">
        <f t="shared" si="6"/>
        <v>1232.6923076923076</v>
      </c>
      <c r="N6" s="2">
        <f t="shared" si="3"/>
        <v>641989.42307692301</v>
      </c>
    </row>
    <row r="7" spans="1:14">
      <c r="A7" s="11" t="s">
        <v>39</v>
      </c>
      <c r="B7" s="8">
        <f t="shared" si="4"/>
        <v>145943.26923076922</v>
      </c>
      <c r="C7" s="8">
        <f t="shared" si="4"/>
        <v>39915.384615384617</v>
      </c>
      <c r="D7" s="8">
        <f t="shared" si="4"/>
        <v>38452.884615384617</v>
      </c>
      <c r="E7" s="8">
        <f t="shared" si="4"/>
        <v>27117.307692307691</v>
      </c>
      <c r="F7" s="8">
        <f t="shared" si="4"/>
        <v>64824.038461538461</v>
      </c>
      <c r="G7" s="8">
        <f t="shared" si="4"/>
        <v>38119.230769230766</v>
      </c>
      <c r="H7" s="8">
        <f t="shared" si="4"/>
        <v>44098.076923076922</v>
      </c>
      <c r="I7" s="8">
        <f t="shared" si="4"/>
        <v>30858.653846153844</v>
      </c>
      <c r="J7" s="8">
        <f t="shared" si="4"/>
        <v>49739.423076923078</v>
      </c>
      <c r="K7" s="8">
        <f t="shared" ref="K7:M7" si="7">K28/1.04</f>
        <v>104836.53846153845</v>
      </c>
      <c r="L7" s="8">
        <f t="shared" si="7"/>
        <v>117622.11538461538</v>
      </c>
      <c r="M7" s="8">
        <f t="shared" si="7"/>
        <v>1825</v>
      </c>
      <c r="N7" s="2">
        <f t="shared" si="3"/>
        <v>703351.92307692301</v>
      </c>
    </row>
    <row r="8" spans="1:14">
      <c r="A8" s="11" t="s">
        <v>40</v>
      </c>
      <c r="B8" s="8">
        <f t="shared" si="4"/>
        <v>169773.07692307691</v>
      </c>
      <c r="C8" s="8">
        <f t="shared" si="4"/>
        <v>37618.269230769227</v>
      </c>
      <c r="D8" s="8">
        <f t="shared" si="4"/>
        <v>27661.538461538461</v>
      </c>
      <c r="E8" s="8">
        <f t="shared" si="4"/>
        <v>28164.423076923074</v>
      </c>
      <c r="F8" s="8">
        <f t="shared" si="4"/>
        <v>29863.461538461539</v>
      </c>
      <c r="G8" s="8">
        <f t="shared" si="4"/>
        <v>28376.923076923074</v>
      </c>
      <c r="H8" s="8">
        <f t="shared" si="4"/>
        <v>28100.961538461539</v>
      </c>
      <c r="I8" s="8">
        <f t="shared" si="4"/>
        <v>21294.23076923077</v>
      </c>
      <c r="J8" s="8">
        <f t="shared" si="4"/>
        <v>47027.884615384617</v>
      </c>
      <c r="K8" s="8">
        <f t="shared" ref="K8:M8" si="8">K29/1.04</f>
        <v>76224.038461538454</v>
      </c>
      <c r="L8" s="8">
        <f t="shared" si="8"/>
        <v>146536.53846153847</v>
      </c>
      <c r="M8" s="8">
        <f t="shared" si="8"/>
        <v>9471.1538461538457</v>
      </c>
      <c r="N8" s="2">
        <f t="shared" si="3"/>
        <v>650112.5</v>
      </c>
    </row>
    <row r="9" spans="1:14">
      <c r="A9" s="11" t="s">
        <v>41</v>
      </c>
      <c r="B9" s="8">
        <f t="shared" si="4"/>
        <v>102883.65384615384</v>
      </c>
      <c r="C9" s="8">
        <f t="shared" si="4"/>
        <v>35338.461538461539</v>
      </c>
      <c r="D9" s="8">
        <f t="shared" si="4"/>
        <v>45012.5</v>
      </c>
      <c r="E9" s="8">
        <f t="shared" si="4"/>
        <v>41624.038461538461</v>
      </c>
      <c r="F9" s="8">
        <f t="shared" si="4"/>
        <v>20359.615384615383</v>
      </c>
      <c r="G9" s="8">
        <f t="shared" si="4"/>
        <v>46342.307692307688</v>
      </c>
      <c r="H9" s="8">
        <f t="shared" si="4"/>
        <v>39567.307692307688</v>
      </c>
      <c r="I9" s="8">
        <f t="shared" si="4"/>
        <v>38842.307692307688</v>
      </c>
      <c r="J9" s="8">
        <f t="shared" si="4"/>
        <v>44106.730769230766</v>
      </c>
      <c r="K9" s="8">
        <f t="shared" ref="K9:M9" si="9">K30/1.04</f>
        <v>57432.692307692305</v>
      </c>
      <c r="L9" s="8">
        <f t="shared" si="9"/>
        <v>100821.15384615384</v>
      </c>
      <c r="M9" s="8">
        <f t="shared" si="9"/>
        <v>2000</v>
      </c>
      <c r="N9" s="2">
        <f t="shared" si="3"/>
        <v>574330.76923076913</v>
      </c>
    </row>
    <row r="10" spans="1:14">
      <c r="A10" s="11" t="s">
        <v>42</v>
      </c>
      <c r="B10" s="8">
        <f t="shared" si="4"/>
        <v>145723.07692307691</v>
      </c>
      <c r="C10" s="8">
        <f t="shared" si="4"/>
        <v>40892.307692307688</v>
      </c>
      <c r="D10" s="8">
        <f t="shared" si="4"/>
        <v>35095.192307692305</v>
      </c>
      <c r="E10" s="8">
        <f t="shared" si="4"/>
        <v>25769.23076923077</v>
      </c>
      <c r="F10" s="8">
        <f t="shared" si="4"/>
        <v>32363.461538461539</v>
      </c>
      <c r="G10" s="8">
        <f t="shared" si="4"/>
        <v>31212.5</v>
      </c>
      <c r="H10" s="8">
        <f t="shared" si="4"/>
        <v>27018.26923076923</v>
      </c>
      <c r="I10" s="8">
        <f t="shared" si="4"/>
        <v>39058.653846153844</v>
      </c>
      <c r="J10" s="8">
        <f t="shared" si="4"/>
        <v>69506.730769230766</v>
      </c>
      <c r="K10" s="8">
        <f t="shared" ref="K10:M10" si="10">K31/1.04</f>
        <v>92948.076923076922</v>
      </c>
      <c r="L10" s="8">
        <f t="shared" si="10"/>
        <v>221118.26923076922</v>
      </c>
      <c r="M10" s="8">
        <f t="shared" si="10"/>
        <v>8536.538461538461</v>
      </c>
      <c r="N10" s="2">
        <f t="shared" si="3"/>
        <v>769242.30769230775</v>
      </c>
    </row>
    <row r="11" spans="1:14">
      <c r="A11" s="11" t="s">
        <v>43</v>
      </c>
      <c r="B11" s="8">
        <f t="shared" si="4"/>
        <v>171139.42307692306</v>
      </c>
      <c r="C11" s="8">
        <f t="shared" si="4"/>
        <v>49477.884615384617</v>
      </c>
      <c r="D11" s="8">
        <f t="shared" si="4"/>
        <v>39070.192307692305</v>
      </c>
      <c r="E11" s="8">
        <f t="shared" si="4"/>
        <v>24265.384615384613</v>
      </c>
      <c r="F11" s="8">
        <f t="shared" si="4"/>
        <v>24585.576923076922</v>
      </c>
      <c r="G11" s="8">
        <f t="shared" si="4"/>
        <v>25290.384615384613</v>
      </c>
      <c r="H11" s="8">
        <f t="shared" si="4"/>
        <v>26106.73076923077</v>
      </c>
      <c r="I11" s="8">
        <f t="shared" si="4"/>
        <v>30251.923076923074</v>
      </c>
      <c r="J11" s="8">
        <f t="shared" si="4"/>
        <v>52266.346153846149</v>
      </c>
      <c r="K11" s="8">
        <f t="shared" ref="K11:M11" si="11">K32/1.04</f>
        <v>111943.26923076923</v>
      </c>
      <c r="L11" s="8">
        <f t="shared" si="11"/>
        <v>188743.26923076922</v>
      </c>
      <c r="M11" s="8">
        <f t="shared" si="11"/>
        <v>882.69230769230762</v>
      </c>
      <c r="N11" s="2">
        <f t="shared" si="3"/>
        <v>744023.07692307688</v>
      </c>
    </row>
    <row r="12" spans="1:14">
      <c r="A12" s="11" t="s">
        <v>44</v>
      </c>
      <c r="B12" s="8">
        <f t="shared" si="4"/>
        <v>232757.69230769231</v>
      </c>
      <c r="C12" s="8">
        <f t="shared" si="4"/>
        <v>41620.192307692305</v>
      </c>
      <c r="D12" s="8">
        <f t="shared" si="4"/>
        <v>20765.384615384613</v>
      </c>
      <c r="E12" s="8">
        <f t="shared" si="4"/>
        <v>18222.115384615383</v>
      </c>
      <c r="F12" s="8">
        <f t="shared" si="4"/>
        <v>17984.615384615383</v>
      </c>
      <c r="G12" s="8">
        <f t="shared" si="4"/>
        <v>15902.884615384615</v>
      </c>
      <c r="H12" s="8">
        <f t="shared" si="4"/>
        <v>22990.384615384613</v>
      </c>
      <c r="I12" s="8">
        <f t="shared" si="4"/>
        <v>29189.423076923074</v>
      </c>
      <c r="J12" s="8">
        <f t="shared" si="4"/>
        <v>22732.692307692309</v>
      </c>
      <c r="K12" s="8">
        <f t="shared" ref="K12:M12" si="12">K33/1.04</f>
        <v>40476.923076923078</v>
      </c>
      <c r="L12" s="8">
        <f t="shared" si="12"/>
        <v>87051.923076923078</v>
      </c>
      <c r="M12" s="8">
        <f t="shared" si="12"/>
        <v>7000</v>
      </c>
      <c r="N12" s="2">
        <f t="shared" si="3"/>
        <v>556694.23076923075</v>
      </c>
    </row>
    <row r="13" spans="1:14">
      <c r="A13" s="11" t="s">
        <v>45</v>
      </c>
      <c r="B13" s="8">
        <f t="shared" si="4"/>
        <v>207070.19230769231</v>
      </c>
      <c r="C13" s="8">
        <f t="shared" si="4"/>
        <v>20054.807692307691</v>
      </c>
      <c r="D13" s="8">
        <f t="shared" si="4"/>
        <v>9506.7307692307695</v>
      </c>
      <c r="E13" s="8">
        <f t="shared" si="4"/>
        <v>7723.0769230769229</v>
      </c>
      <c r="F13" s="8">
        <f t="shared" si="4"/>
        <v>8916.3461538461543</v>
      </c>
      <c r="G13" s="8">
        <f t="shared" si="4"/>
        <v>14615.384615384615</v>
      </c>
      <c r="H13" s="8">
        <f t="shared" si="4"/>
        <v>14642.307692307691</v>
      </c>
      <c r="I13" s="8">
        <f t="shared" si="4"/>
        <v>14650.961538461537</v>
      </c>
      <c r="J13" s="8">
        <f t="shared" si="4"/>
        <v>14945.192307692307</v>
      </c>
      <c r="K13" s="8">
        <f t="shared" ref="K13:M13" si="13">K34/1.04</f>
        <v>44830.769230769227</v>
      </c>
      <c r="L13" s="8">
        <f t="shared" si="13"/>
        <v>112735.57692307692</v>
      </c>
      <c r="M13" s="8">
        <f t="shared" si="13"/>
        <v>1052.8846153846152</v>
      </c>
      <c r="N13" s="2">
        <f t="shared" si="3"/>
        <v>470744.23076923087</v>
      </c>
    </row>
    <row r="14" spans="1:14">
      <c r="A14" s="11" t="s">
        <v>46</v>
      </c>
      <c r="B14" s="8">
        <f t="shared" si="4"/>
        <v>123500</v>
      </c>
      <c r="C14" s="8">
        <f t="shared" si="4"/>
        <v>41689.423076923078</v>
      </c>
      <c r="D14" s="8">
        <f t="shared" si="4"/>
        <v>20620.192307692309</v>
      </c>
      <c r="E14" s="8">
        <f t="shared" si="4"/>
        <v>18673.076923076922</v>
      </c>
      <c r="F14" s="8">
        <f t="shared" si="4"/>
        <v>25995.192307692309</v>
      </c>
      <c r="G14" s="8">
        <f t="shared" si="4"/>
        <v>24148.076923076922</v>
      </c>
      <c r="H14" s="8">
        <f t="shared" si="4"/>
        <v>29160.576923076922</v>
      </c>
      <c r="I14" s="8">
        <f t="shared" si="4"/>
        <v>32014.423076923074</v>
      </c>
      <c r="J14" s="8">
        <f t="shared" si="4"/>
        <v>20380.76923076923</v>
      </c>
      <c r="K14" s="8">
        <f t="shared" ref="K14:M14" si="14">K35/1.04</f>
        <v>111234.61538461538</v>
      </c>
      <c r="L14" s="8">
        <f t="shared" si="14"/>
        <v>94673.076923076922</v>
      </c>
      <c r="M14" s="8">
        <f t="shared" si="14"/>
        <v>348.07692307692304</v>
      </c>
      <c r="N14" s="2">
        <f t="shared" si="3"/>
        <v>542437.5</v>
      </c>
    </row>
    <row r="15" spans="1:14">
      <c r="A15" s="11" t="s">
        <v>47</v>
      </c>
      <c r="B15" s="8">
        <f t="shared" si="4"/>
        <v>154482.69230769231</v>
      </c>
      <c r="C15" s="8">
        <f t="shared" si="4"/>
        <v>37613.461538461539</v>
      </c>
      <c r="D15" s="8">
        <f t="shared" si="4"/>
        <v>38536.538461538461</v>
      </c>
      <c r="E15" s="8">
        <f t="shared" si="4"/>
        <v>25595.192307692309</v>
      </c>
      <c r="F15" s="8">
        <f t="shared" si="4"/>
        <v>31268.26923076923</v>
      </c>
      <c r="G15" s="8">
        <f t="shared" si="4"/>
        <v>36694.230769230766</v>
      </c>
      <c r="H15" s="8">
        <f t="shared" si="4"/>
        <v>31208.653846153844</v>
      </c>
      <c r="I15" s="8">
        <f t="shared" si="4"/>
        <v>48558.653846153844</v>
      </c>
      <c r="J15" s="8">
        <f t="shared" si="4"/>
        <v>66170.192307692312</v>
      </c>
      <c r="K15" s="8">
        <f t="shared" ref="K15:M15" si="15">K36/1.04</f>
        <v>60039.423076923078</v>
      </c>
      <c r="L15" s="8">
        <f t="shared" si="15"/>
        <v>115784.61538461538</v>
      </c>
      <c r="M15" s="8">
        <f t="shared" si="15"/>
        <v>2295.1923076923076</v>
      </c>
      <c r="N15" s="2">
        <f t="shared" si="3"/>
        <v>648247.11538461538</v>
      </c>
    </row>
    <row r="16" spans="1:14">
      <c r="A16" s="11" t="s">
        <v>48</v>
      </c>
      <c r="B16" s="8">
        <f t="shared" si="4"/>
        <v>174173.07692307691</v>
      </c>
      <c r="C16" s="8">
        <f t="shared" si="4"/>
        <v>58484.615384615383</v>
      </c>
      <c r="D16" s="8">
        <f t="shared" si="4"/>
        <v>40673.076923076922</v>
      </c>
      <c r="E16" s="8">
        <f t="shared" si="4"/>
        <v>46955.769230769227</v>
      </c>
      <c r="F16" s="8">
        <f t="shared" si="4"/>
        <v>55466.346153846149</v>
      </c>
      <c r="G16" s="8">
        <f t="shared" si="4"/>
        <v>47350</v>
      </c>
      <c r="H16" s="8">
        <f t="shared" si="4"/>
        <v>51795.192307692305</v>
      </c>
      <c r="I16" s="8">
        <f t="shared" si="4"/>
        <v>48292.307692307688</v>
      </c>
      <c r="J16" s="8">
        <f t="shared" si="4"/>
        <v>70745.192307692312</v>
      </c>
      <c r="K16" s="8">
        <f t="shared" ref="K16:M16" si="16">K37/1.04</f>
        <v>68816.346153846156</v>
      </c>
      <c r="L16" s="8">
        <f t="shared" si="16"/>
        <v>172218.26923076922</v>
      </c>
      <c r="M16" s="8">
        <f t="shared" si="16"/>
        <v>2106.7307692307691</v>
      </c>
      <c r="N16" s="2">
        <f t="shared" si="3"/>
        <v>837076.92307692301</v>
      </c>
    </row>
    <row r="17" spans="1:14">
      <c r="A17" s="11" t="s">
        <v>27</v>
      </c>
      <c r="B17" s="8">
        <f t="shared" si="4"/>
        <v>225864.42307692306</v>
      </c>
      <c r="C17" s="8">
        <f t="shared" si="4"/>
        <v>74587.5</v>
      </c>
      <c r="D17" s="8">
        <f t="shared" si="4"/>
        <v>45593.269230769227</v>
      </c>
      <c r="E17" s="8">
        <f t="shared" si="4"/>
        <v>63618.269230769227</v>
      </c>
      <c r="F17" s="8">
        <f t="shared" si="4"/>
        <v>54071.153846153844</v>
      </c>
      <c r="G17" s="8">
        <f t="shared" si="4"/>
        <v>77848.076923076922</v>
      </c>
      <c r="H17" s="8">
        <f t="shared" si="4"/>
        <v>44293.269230769227</v>
      </c>
      <c r="I17" s="8">
        <f t="shared" si="4"/>
        <v>43529.807692307688</v>
      </c>
      <c r="J17" s="8">
        <f t="shared" si="4"/>
        <v>54019.230769230766</v>
      </c>
      <c r="K17" s="8">
        <f t="shared" ref="K17:M17" si="17">K38/1.04</f>
        <v>72681.730769230766</v>
      </c>
      <c r="L17" s="8">
        <f t="shared" si="17"/>
        <v>100961.53846153845</v>
      </c>
      <c r="M17" s="8">
        <f t="shared" si="17"/>
        <v>5018.2692307692305</v>
      </c>
      <c r="N17" s="2">
        <f t="shared" si="3"/>
        <v>862086.5384615385</v>
      </c>
    </row>
    <row r="18" spans="1:14">
      <c r="A18" s="34" t="s">
        <v>49</v>
      </c>
      <c r="B18" s="35">
        <f t="shared" si="4"/>
        <v>271924.03846153844</v>
      </c>
      <c r="C18" s="35">
        <f t="shared" si="4"/>
        <v>42187.5</v>
      </c>
      <c r="D18" s="35">
        <f t="shared" si="4"/>
        <v>52426.923076923078</v>
      </c>
      <c r="E18" s="35">
        <f t="shared" si="4"/>
        <v>72365.38461538461</v>
      </c>
      <c r="F18" s="35">
        <f t="shared" si="4"/>
        <v>123056.73076923077</v>
      </c>
      <c r="G18" s="35">
        <f t="shared" si="4"/>
        <v>65722.115384615376</v>
      </c>
      <c r="H18" s="35">
        <f t="shared" si="4"/>
        <v>51460.576923076922</v>
      </c>
      <c r="I18" s="35">
        <f t="shared" si="4"/>
        <v>84668.269230769234</v>
      </c>
      <c r="J18" s="8"/>
      <c r="K18" s="8"/>
      <c r="L18" s="8"/>
      <c r="M18" s="8"/>
      <c r="N18" s="33">
        <f t="shared" si="3"/>
        <v>763811.53846153838</v>
      </c>
    </row>
    <row r="19" spans="1:14">
      <c r="B19" s="12"/>
    </row>
    <row r="22" spans="1:14">
      <c r="A22" t="s">
        <v>51</v>
      </c>
    </row>
    <row r="23" spans="1:14">
      <c r="A23" s="5" t="s">
        <v>28</v>
      </c>
      <c r="B23" s="5">
        <v>5</v>
      </c>
      <c r="C23" s="5">
        <v>6</v>
      </c>
      <c r="D23" s="5">
        <v>7</v>
      </c>
      <c r="E23" s="5">
        <v>8</v>
      </c>
      <c r="F23" s="5">
        <v>9</v>
      </c>
      <c r="G23" s="5">
        <v>10</v>
      </c>
      <c r="H23" s="5">
        <v>11</v>
      </c>
      <c r="I23" s="5">
        <v>12</v>
      </c>
      <c r="J23" s="5">
        <v>1</v>
      </c>
      <c r="K23" s="5">
        <v>2</v>
      </c>
      <c r="L23" s="5">
        <v>3</v>
      </c>
      <c r="M23" s="5">
        <v>4</v>
      </c>
      <c r="N23" s="5" t="s">
        <v>1</v>
      </c>
    </row>
    <row r="24" spans="1:14">
      <c r="A24" s="34" t="s">
        <v>50</v>
      </c>
      <c r="B24" s="12"/>
      <c r="C24" s="12"/>
      <c r="D24" s="12"/>
      <c r="E24" s="12"/>
      <c r="F24" s="12"/>
      <c r="G24" s="12"/>
      <c r="H24" s="12"/>
      <c r="I24" s="12"/>
      <c r="J24" s="12">
        <v>71544</v>
      </c>
      <c r="K24" s="12">
        <v>75839</v>
      </c>
      <c r="L24" s="12">
        <v>230167</v>
      </c>
      <c r="M24" s="12">
        <v>73938</v>
      </c>
      <c r="N24" s="33">
        <f>SUM(B24:M24)</f>
        <v>451488</v>
      </c>
    </row>
    <row r="25" spans="1:14">
      <c r="A25" s="11" t="s">
        <v>36</v>
      </c>
      <c r="B25" s="12">
        <v>243428</v>
      </c>
      <c r="C25" s="12">
        <v>68585</v>
      </c>
      <c r="D25" s="12">
        <v>47760</v>
      </c>
      <c r="E25" s="12">
        <v>46075</v>
      </c>
      <c r="F25" s="12">
        <v>45752</v>
      </c>
      <c r="G25" s="12">
        <v>45110</v>
      </c>
      <c r="H25" s="12">
        <v>35602</v>
      </c>
      <c r="I25" s="12">
        <v>39838</v>
      </c>
      <c r="J25" s="12">
        <v>114137</v>
      </c>
      <c r="K25" s="12">
        <v>95093</v>
      </c>
      <c r="L25" s="12">
        <v>123131</v>
      </c>
      <c r="M25" s="12">
        <v>74672</v>
      </c>
      <c r="N25" s="2">
        <f t="shared" ref="N25:N39" si="18">SUM(B25:M25)</f>
        <v>979183</v>
      </c>
    </row>
    <row r="26" spans="1:14">
      <c r="A26" s="11" t="s">
        <v>37</v>
      </c>
      <c r="B26" s="12">
        <v>210785</v>
      </c>
      <c r="C26" s="12">
        <v>40825</v>
      </c>
      <c r="D26" s="12">
        <v>60958</v>
      </c>
      <c r="E26" s="12">
        <v>44539</v>
      </c>
      <c r="F26" s="12">
        <v>51687</v>
      </c>
      <c r="G26" s="12">
        <v>27193</v>
      </c>
      <c r="H26" s="12">
        <v>64391</v>
      </c>
      <c r="I26" s="12">
        <v>46679</v>
      </c>
      <c r="J26" s="12">
        <v>55192</v>
      </c>
      <c r="K26" s="12">
        <v>108458</v>
      </c>
      <c r="L26" s="12">
        <v>187208</v>
      </c>
      <c r="M26" s="12">
        <v>3212</v>
      </c>
      <c r="N26" s="2">
        <f t="shared" si="18"/>
        <v>901127</v>
      </c>
    </row>
    <row r="27" spans="1:14">
      <c r="A27" s="11" t="s">
        <v>38</v>
      </c>
      <c r="B27" s="12">
        <v>166923</v>
      </c>
      <c r="C27" s="12">
        <v>58091</v>
      </c>
      <c r="D27" s="12">
        <v>40831</v>
      </c>
      <c r="E27" s="12">
        <v>27573</v>
      </c>
      <c r="F27" s="12">
        <v>59677</v>
      </c>
      <c r="G27" s="12">
        <v>29928</v>
      </c>
      <c r="H27" s="12">
        <v>17671</v>
      </c>
      <c r="I27" s="12">
        <v>58248</v>
      </c>
      <c r="J27" s="12">
        <v>40577</v>
      </c>
      <c r="K27" s="12">
        <v>63386</v>
      </c>
      <c r="L27" s="12">
        <v>103482</v>
      </c>
      <c r="M27" s="12">
        <v>1282</v>
      </c>
      <c r="N27" s="2">
        <f t="shared" si="18"/>
        <v>667669</v>
      </c>
    </row>
    <row r="28" spans="1:14">
      <c r="A28" s="11" t="s">
        <v>39</v>
      </c>
      <c r="B28" s="12">
        <v>151781</v>
      </c>
      <c r="C28" s="12">
        <v>41512</v>
      </c>
      <c r="D28" s="12">
        <v>39991</v>
      </c>
      <c r="E28" s="12">
        <v>28202</v>
      </c>
      <c r="F28" s="12">
        <v>67417</v>
      </c>
      <c r="G28" s="12">
        <v>39644</v>
      </c>
      <c r="H28" s="12">
        <v>45862</v>
      </c>
      <c r="I28" s="12">
        <v>32093</v>
      </c>
      <c r="J28" s="12">
        <v>51729</v>
      </c>
      <c r="K28" s="12">
        <v>109030</v>
      </c>
      <c r="L28" s="12">
        <v>122327</v>
      </c>
      <c r="M28" s="12">
        <v>1898</v>
      </c>
      <c r="N28" s="2">
        <f t="shared" si="18"/>
        <v>731486</v>
      </c>
    </row>
    <row r="29" spans="1:14">
      <c r="A29" s="11" t="s">
        <v>40</v>
      </c>
      <c r="B29" s="12">
        <v>176564</v>
      </c>
      <c r="C29" s="12">
        <v>39123</v>
      </c>
      <c r="D29" s="12">
        <v>28768</v>
      </c>
      <c r="E29" s="12">
        <v>29291</v>
      </c>
      <c r="F29" s="12">
        <v>31058</v>
      </c>
      <c r="G29" s="12">
        <v>29512</v>
      </c>
      <c r="H29" s="12">
        <v>29225</v>
      </c>
      <c r="I29" s="12">
        <v>22146</v>
      </c>
      <c r="J29" s="12">
        <v>48909</v>
      </c>
      <c r="K29" s="12">
        <v>79273</v>
      </c>
      <c r="L29" s="12">
        <v>152398</v>
      </c>
      <c r="M29" s="12">
        <v>9850</v>
      </c>
      <c r="N29" s="2">
        <f t="shared" si="18"/>
        <v>676117</v>
      </c>
    </row>
    <row r="30" spans="1:14">
      <c r="A30" s="11" t="s">
        <v>41</v>
      </c>
      <c r="B30" s="12">
        <v>106999</v>
      </c>
      <c r="C30" s="12">
        <v>36752</v>
      </c>
      <c r="D30" s="12">
        <v>46813</v>
      </c>
      <c r="E30" s="12">
        <v>43289</v>
      </c>
      <c r="F30" s="12">
        <v>21174</v>
      </c>
      <c r="G30" s="12">
        <v>48196</v>
      </c>
      <c r="H30" s="12">
        <v>41150</v>
      </c>
      <c r="I30" s="12">
        <v>40396</v>
      </c>
      <c r="J30" s="12">
        <v>45871</v>
      </c>
      <c r="K30" s="12">
        <v>59730</v>
      </c>
      <c r="L30" s="12">
        <v>104854</v>
      </c>
      <c r="M30" s="12">
        <v>2080</v>
      </c>
      <c r="N30" s="2">
        <f t="shared" si="18"/>
        <v>597304</v>
      </c>
    </row>
    <row r="31" spans="1:14">
      <c r="A31" s="11" t="s">
        <v>42</v>
      </c>
      <c r="B31" s="12">
        <v>151552</v>
      </c>
      <c r="C31" s="12">
        <v>42528</v>
      </c>
      <c r="D31" s="12">
        <v>36499</v>
      </c>
      <c r="E31" s="12">
        <v>26800</v>
      </c>
      <c r="F31" s="12">
        <v>33658</v>
      </c>
      <c r="G31" s="12">
        <v>32461</v>
      </c>
      <c r="H31" s="12">
        <v>28099</v>
      </c>
      <c r="I31" s="12">
        <v>40621</v>
      </c>
      <c r="J31" s="12">
        <v>72287</v>
      </c>
      <c r="K31" s="12">
        <v>96666</v>
      </c>
      <c r="L31" s="12">
        <v>229963</v>
      </c>
      <c r="M31" s="12">
        <v>8878</v>
      </c>
      <c r="N31" s="2">
        <f t="shared" si="18"/>
        <v>800012</v>
      </c>
    </row>
    <row r="32" spans="1:14">
      <c r="A32" s="11" t="s">
        <v>43</v>
      </c>
      <c r="B32" s="12">
        <v>177985</v>
      </c>
      <c r="C32" s="12">
        <v>51457</v>
      </c>
      <c r="D32" s="12">
        <v>40633</v>
      </c>
      <c r="E32" s="12">
        <v>25236</v>
      </c>
      <c r="F32" s="12">
        <v>25569</v>
      </c>
      <c r="G32" s="12">
        <v>26302</v>
      </c>
      <c r="H32" s="12">
        <v>27151</v>
      </c>
      <c r="I32" s="12">
        <v>31462</v>
      </c>
      <c r="J32" s="12">
        <v>54357</v>
      </c>
      <c r="K32" s="12">
        <v>116421</v>
      </c>
      <c r="L32" s="12">
        <v>196293</v>
      </c>
      <c r="M32" s="12">
        <v>918</v>
      </c>
      <c r="N32" s="2">
        <f t="shared" si="18"/>
        <v>773784</v>
      </c>
    </row>
    <row r="33" spans="1:14">
      <c r="A33" s="11" t="s">
        <v>44</v>
      </c>
      <c r="B33" s="12">
        <v>242068</v>
      </c>
      <c r="C33" s="12">
        <v>43285</v>
      </c>
      <c r="D33" s="12">
        <v>21596</v>
      </c>
      <c r="E33" s="12">
        <v>18951</v>
      </c>
      <c r="F33" s="12">
        <v>18704</v>
      </c>
      <c r="G33" s="12">
        <v>16539</v>
      </c>
      <c r="H33" s="12">
        <v>23910</v>
      </c>
      <c r="I33" s="12">
        <v>30357</v>
      </c>
      <c r="J33" s="12">
        <v>23642</v>
      </c>
      <c r="K33" s="12">
        <v>42096</v>
      </c>
      <c r="L33" s="12">
        <v>90534</v>
      </c>
      <c r="M33" s="12">
        <v>7280</v>
      </c>
      <c r="N33" s="2">
        <f t="shared" si="18"/>
        <v>578962</v>
      </c>
    </row>
    <row r="34" spans="1:14">
      <c r="A34" s="11" t="s">
        <v>45</v>
      </c>
      <c r="B34" s="12">
        <v>215353</v>
      </c>
      <c r="C34" s="12">
        <v>20857</v>
      </c>
      <c r="D34" s="12">
        <v>9887</v>
      </c>
      <c r="E34" s="12">
        <v>8032</v>
      </c>
      <c r="F34" s="12">
        <v>9273</v>
      </c>
      <c r="G34" s="12">
        <v>15200</v>
      </c>
      <c r="H34" s="12">
        <v>15228</v>
      </c>
      <c r="I34" s="12">
        <v>15237</v>
      </c>
      <c r="J34" s="12">
        <v>15543</v>
      </c>
      <c r="K34" s="12">
        <v>46624</v>
      </c>
      <c r="L34" s="12">
        <v>117245</v>
      </c>
      <c r="M34" s="12">
        <v>1095</v>
      </c>
      <c r="N34" s="2">
        <f t="shared" si="18"/>
        <v>489574</v>
      </c>
    </row>
    <row r="35" spans="1:14">
      <c r="A35" s="11" t="s">
        <v>46</v>
      </c>
      <c r="B35" s="12">
        <v>128440</v>
      </c>
      <c r="C35" s="12">
        <v>43357</v>
      </c>
      <c r="D35" s="12">
        <v>21445</v>
      </c>
      <c r="E35" s="12">
        <v>19420</v>
      </c>
      <c r="F35" s="12">
        <v>27035</v>
      </c>
      <c r="G35" s="12">
        <v>25114</v>
      </c>
      <c r="H35" s="12">
        <v>30327</v>
      </c>
      <c r="I35" s="12">
        <v>33295</v>
      </c>
      <c r="J35" s="12">
        <v>21196</v>
      </c>
      <c r="K35" s="12">
        <v>115684</v>
      </c>
      <c r="L35" s="12">
        <v>98460</v>
      </c>
      <c r="M35" s="12">
        <v>362</v>
      </c>
      <c r="N35" s="2">
        <f t="shared" si="18"/>
        <v>564135</v>
      </c>
    </row>
    <row r="36" spans="1:14">
      <c r="A36" s="11" t="s">
        <v>47</v>
      </c>
      <c r="B36" s="12">
        <v>160662</v>
      </c>
      <c r="C36" s="12">
        <v>39118</v>
      </c>
      <c r="D36" s="12">
        <v>40078</v>
      </c>
      <c r="E36" s="12">
        <v>26619</v>
      </c>
      <c r="F36" s="12">
        <v>32519</v>
      </c>
      <c r="G36" s="12">
        <v>38162</v>
      </c>
      <c r="H36" s="12">
        <v>32457</v>
      </c>
      <c r="I36" s="12">
        <v>50501</v>
      </c>
      <c r="J36" s="12">
        <v>68817</v>
      </c>
      <c r="K36" s="12">
        <v>62441</v>
      </c>
      <c r="L36" s="12">
        <v>120416</v>
      </c>
      <c r="M36" s="12">
        <v>2387</v>
      </c>
      <c r="N36" s="2">
        <f t="shared" si="18"/>
        <v>674177</v>
      </c>
    </row>
    <row r="37" spans="1:14">
      <c r="A37" s="11" t="s">
        <v>48</v>
      </c>
      <c r="B37" s="12">
        <v>181140</v>
      </c>
      <c r="C37" s="12">
        <v>60824</v>
      </c>
      <c r="D37" s="12">
        <v>42300</v>
      </c>
      <c r="E37" s="12">
        <v>48834</v>
      </c>
      <c r="F37" s="12">
        <v>57685</v>
      </c>
      <c r="G37" s="12">
        <v>49244</v>
      </c>
      <c r="H37" s="12">
        <v>53867</v>
      </c>
      <c r="I37" s="12">
        <v>50224</v>
      </c>
      <c r="J37" s="12">
        <v>73575</v>
      </c>
      <c r="K37" s="12">
        <v>71569</v>
      </c>
      <c r="L37" s="12">
        <v>179107</v>
      </c>
      <c r="M37" s="12">
        <v>2191</v>
      </c>
      <c r="N37" s="2">
        <f t="shared" si="18"/>
        <v>870560</v>
      </c>
    </row>
    <row r="38" spans="1:14">
      <c r="A38" s="11" t="s">
        <v>27</v>
      </c>
      <c r="B38" s="12">
        <v>234899</v>
      </c>
      <c r="C38" s="12">
        <v>77571</v>
      </c>
      <c r="D38" s="12">
        <v>47417</v>
      </c>
      <c r="E38" s="12">
        <v>66163</v>
      </c>
      <c r="F38" s="12">
        <v>56234</v>
      </c>
      <c r="G38" s="12">
        <v>80962</v>
      </c>
      <c r="H38" s="12">
        <v>46065</v>
      </c>
      <c r="I38" s="12">
        <v>45271</v>
      </c>
      <c r="J38" s="12">
        <v>56180</v>
      </c>
      <c r="K38" s="12">
        <v>75589</v>
      </c>
      <c r="L38" s="12">
        <v>105000</v>
      </c>
      <c r="M38" s="12">
        <v>5219</v>
      </c>
      <c r="N38" s="2">
        <f t="shared" si="18"/>
        <v>896570</v>
      </c>
    </row>
    <row r="39" spans="1:14">
      <c r="A39" s="34" t="s">
        <v>49</v>
      </c>
      <c r="B39" s="12">
        <v>282801</v>
      </c>
      <c r="C39" s="12">
        <v>43875</v>
      </c>
      <c r="D39" s="12">
        <v>54524</v>
      </c>
      <c r="E39" s="12">
        <v>75260</v>
      </c>
      <c r="F39" s="12">
        <v>127979</v>
      </c>
      <c r="G39" s="12">
        <v>68351</v>
      </c>
      <c r="H39" s="12">
        <v>53519</v>
      </c>
      <c r="I39" s="12">
        <v>88055</v>
      </c>
      <c r="J39" s="12"/>
      <c r="K39" s="12"/>
      <c r="L39" s="12"/>
      <c r="M39" s="12"/>
      <c r="N39" s="33">
        <f t="shared" si="18"/>
        <v>794364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Landings Calendar Year</vt:lpstr>
      <vt:lpstr>Calendar Year Graphs</vt:lpstr>
      <vt:lpstr>Landings Fishing Year</vt:lpstr>
    </vt:vector>
  </TitlesOfParts>
  <Company>US DOC NOAA NMFS SERO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A Stephen</dc:creator>
  <cp:lastModifiedBy>mike.collins</cp:lastModifiedBy>
  <dcterms:created xsi:type="dcterms:W3CDTF">2012-09-04T13:06:36Z</dcterms:created>
  <dcterms:modified xsi:type="dcterms:W3CDTF">2013-03-06T15:21:24Z</dcterms:modified>
</cp:coreProperties>
</file>